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2"/>
  </bookViews>
  <sheets>
    <sheet name="стр.1" sheetId="1" r:id="rId1"/>
    <sheet name="стр.2_5" sheetId="2" r:id="rId2"/>
    <sheet name="норматив по субвенции" sheetId="3" r:id="rId3"/>
  </sheets>
  <externalReferences>
    <externalReference r:id="rId6"/>
  </externalReferences>
  <definedNames>
    <definedName name="_xlnm.Print_Area" localSheetId="0">'стр.1'!$A$1:$CE$50</definedName>
    <definedName name="_xlnm.Print_Area" localSheetId="1">'стр.2_5'!$A$1:$FB$184</definedName>
  </definedNames>
  <calcPr fullCalcOnLoad="1"/>
</workbook>
</file>

<file path=xl/sharedStrings.xml><?xml version="1.0" encoding="utf-8"?>
<sst xmlns="http://schemas.openxmlformats.org/spreadsheetml/2006/main" count="317" uniqueCount="192">
  <si>
    <t>№ 
п/п</t>
  </si>
  <si>
    <t>в том числе: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</si>
  <si>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</si>
  <si>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</si>
  <si>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</si>
  <si>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</si>
  <si>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</si>
  <si>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</si>
  <si>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</si>
  <si>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Наименование расходов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</si>
  <si>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</si>
  <si>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</si>
  <si>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</si>
  <si>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</si>
  <si>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</si>
  <si>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</si>
  <si>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</si>
  <si>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</si>
  <si>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</si>
  <si>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</si>
  <si>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</si>
  <si>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</si>
  <si>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</si>
  <si>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</si>
  <si>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</si>
  <si>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</si>
  <si>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</si>
  <si>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</si>
  <si>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</si>
  <si>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</si>
  <si>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</si>
  <si>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</si>
  <si>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</si>
  <si>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</si>
  <si>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</si>
  <si>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</si>
  <si>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</si>
  <si>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</si>
  <si>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</si>
  <si>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</si>
  <si>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</si>
  <si>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</si>
  <si>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</si>
  <si>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</si>
  <si>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</si>
  <si>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</si>
  <si>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</si>
  <si>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</si>
  <si>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</si>
  <si>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</si>
  <si>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</si>
  <si>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</si>
  <si>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</si>
  <si>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Объект</t>
  </si>
  <si>
    <t>Количество 
работ 
(услуг)</t>
  </si>
  <si>
    <t>Наименование государственного внебюджетного фонда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</si>
  <si>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</si>
  <si>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244 - Прочая закупка товаров, работ, услуг для обеспечения государственных муниципальных нужд</t>
  </si>
  <si>
    <t>Субсидии на финансовое обеспечение выполнения государственного</t>
  </si>
  <si>
    <t>Организация видеотрансляции процедур проведения ЕГЭ</t>
  </si>
  <si>
    <t>4</t>
  </si>
  <si>
    <t>(муниципального) задания из бюджета субъекта РФ, местного бюджета</t>
  </si>
  <si>
    <t>5</t>
  </si>
  <si>
    <t xml:space="preserve">Интернет </t>
  </si>
  <si>
    <t xml:space="preserve">321 - соцальные и иные выплаты  </t>
  </si>
  <si>
    <t xml:space="preserve">количество </t>
  </si>
  <si>
    <t xml:space="preserve">Размер услуги </t>
  </si>
  <si>
    <t>Организация отдыха и оздоровления и занятости детей и подростков (путевки)</t>
  </si>
  <si>
    <t xml:space="preserve">851 - уплата налога на имущество организаций и земельного налога </t>
  </si>
  <si>
    <t xml:space="preserve">Налог на имущество </t>
  </si>
  <si>
    <t xml:space="preserve">852 - уплата налога на имущество организаций и земельного налога </t>
  </si>
  <si>
    <t>3. 1. Расчет (обоснование) расходов на уплату налога на имущество</t>
  </si>
  <si>
    <t>3. 2. Расчет (обоснование) расходов на уплату прочих расходов</t>
  </si>
  <si>
    <t xml:space="preserve">Транспортный налог </t>
  </si>
  <si>
    <t>3. 3. Расчет (обоснование) расходов на уплату налога на имущество</t>
  </si>
  <si>
    <t>853 - уплата иных платежей</t>
  </si>
  <si>
    <t xml:space="preserve">Количество требований </t>
  </si>
  <si>
    <t xml:space="preserve">Тепло </t>
  </si>
  <si>
    <t xml:space="preserve">Электроэнергия </t>
  </si>
  <si>
    <t>Услуги за провед. предрейсового ТС</t>
  </si>
  <si>
    <t>Услуга мониторинга по контролю за подвиж объектами</t>
  </si>
  <si>
    <t xml:space="preserve">Технический  осмотр транспортных средств </t>
  </si>
  <si>
    <t>6</t>
  </si>
  <si>
    <t>7</t>
  </si>
  <si>
    <t>Вып-ие работ по проверке кач. сост огнезащ обработке</t>
  </si>
  <si>
    <t>Дератизация помещений</t>
  </si>
  <si>
    <t>8</t>
  </si>
  <si>
    <t>Тех.обсл.объект.оборуд. системы Стрелец-Мониторинг</t>
  </si>
  <si>
    <t>Ремонт оборуд GPS/ГЛОНАСС</t>
  </si>
  <si>
    <t>9</t>
  </si>
  <si>
    <t>10</t>
  </si>
  <si>
    <t>Калибровка оборудования Тахограф</t>
  </si>
  <si>
    <t>Платные услуги в области метрологии, стандарт. и испытаний</t>
  </si>
  <si>
    <t>Огнезащитн.покрытие мет.констр</t>
  </si>
  <si>
    <t>Изготовление эл-цифров. Подписи</t>
  </si>
  <si>
    <t>Охрана</t>
  </si>
  <si>
    <t>Предрейсовый мед осмотр</t>
  </si>
  <si>
    <t xml:space="preserve"> Оценка. Нежилые помещение.</t>
  </si>
  <si>
    <t>Страховка автобуса ОСАГО</t>
  </si>
  <si>
    <t xml:space="preserve">Програмное обеспечение для компьютеров </t>
  </si>
  <si>
    <t>Оплата за обучение по программе (закупкам)</t>
  </si>
  <si>
    <t>Бланк аттестата, бланк приложения</t>
  </si>
  <si>
    <t xml:space="preserve">Итого средства местного бюджета : </t>
  </si>
  <si>
    <t>Учебные расходы (1 ступень обучения)</t>
  </si>
  <si>
    <t>Учебные расходы (2 ступень обучения)</t>
  </si>
  <si>
    <t>Учебные расходы (3 ступень обучения)</t>
  </si>
  <si>
    <t>Сумма, руб.  (областной бюджет)
(гр. 2 x гр. 3)</t>
  </si>
  <si>
    <t>Сумма, руб. (местный бюджет)
(гр. 2 x гр. 3)</t>
  </si>
  <si>
    <t>Стоимость 
работ (услуг), 
руб.(областной бюджет)</t>
  </si>
  <si>
    <t>Стоимость 
работ (услуг), 
руб.(местный бюджет)</t>
  </si>
  <si>
    <t>Сумма, руб.  (местный бюджет)
(гр. 4 x гр. 5 x 
гр. 6)</t>
  </si>
  <si>
    <t>Сумма, руб.  (областной бюджет)(гр. 3 x гр. 4 x гр.5)</t>
  </si>
  <si>
    <t>Сумма, руб. (местный бюджет) 
(гр. 3 x гр. 4 x 
гр. 5)</t>
  </si>
  <si>
    <t>Сумма, руб (местный бюджет)</t>
  </si>
  <si>
    <t>Сумма, руб(местный бюджет)</t>
  </si>
  <si>
    <t>Сумма исчисленного 
налога, подлежащего 
уплате, руб. 
(гр. 3 x гр. 4 / 100)(местный бюджет)</t>
  </si>
  <si>
    <t>Общая сумма выплат, руб.  (местный бюджет)
(гр. 3 x гр. 4)</t>
  </si>
  <si>
    <t>Общая сумма выплат, руб.  (областной бюджет)
(гр. 3 x гр. 4)</t>
  </si>
  <si>
    <t>111 - Фонд оплаты труда учреждений</t>
  </si>
  <si>
    <t xml:space="preserve">(муниципального) задания из бюджета субъекта РФ, областной бюджет </t>
  </si>
  <si>
    <t xml:space="preserve">Наименование    
показателя
</t>
  </si>
  <si>
    <t xml:space="preserve">Ед.
измерения
Единица 
измерения
</t>
  </si>
  <si>
    <t xml:space="preserve">1 кл ФГОС
</t>
  </si>
  <si>
    <t xml:space="preserve">2-4 кл ФГОС
</t>
  </si>
  <si>
    <t>1-4 кл надомн.</t>
  </si>
  <si>
    <t xml:space="preserve">  5-9 кл ФГОС
</t>
  </si>
  <si>
    <t>Всего 
за год</t>
  </si>
  <si>
    <t xml:space="preserve">Количество единиц  оказания            
муниципальной  услуги (выполнения  работы)  
</t>
  </si>
  <si>
    <t>чел.</t>
  </si>
  <si>
    <t xml:space="preserve">Количество условных единиц  оказания            
муниципальной  услуги (выполнения  работы)  
</t>
  </si>
  <si>
    <t xml:space="preserve">Норматив затрат на  оказание            
муниципальной услуги    (выполнение  работы)
</t>
  </si>
  <si>
    <t>руб.</t>
  </si>
  <si>
    <t>Повышающий коэффициент (ПриказУправления образования Администррации Базарно-Карабулакского  муниципального района от 04.09.2017г №199)</t>
  </si>
  <si>
    <t>коэф.</t>
  </si>
  <si>
    <t xml:space="preserve">Объем финансового обеспечения  выполнения  муниципального  задания </t>
  </si>
  <si>
    <t>местный бюджет</t>
  </si>
  <si>
    <t xml:space="preserve">Услуги связи </t>
  </si>
  <si>
    <t>Субвенции (прочие)</t>
  </si>
  <si>
    <t xml:space="preserve">Продукты питания, летняя площадка </t>
  </si>
  <si>
    <t>Медикаменты</t>
  </si>
  <si>
    <t xml:space="preserve">Гюрюче-смазочные материалы </t>
  </si>
  <si>
    <t xml:space="preserve">Прочее </t>
  </si>
  <si>
    <t xml:space="preserve">Учебные расходы (1 степень обучения) </t>
  </si>
  <si>
    <t xml:space="preserve">Учебные расходы (2 степень обучения) </t>
  </si>
  <si>
    <t xml:space="preserve">Учебные расходы (3 степень обучения) </t>
  </si>
  <si>
    <t>Расчеты (обоснования) норматива по субвенции из областного бюджета МБОУ "ООШ  с.Б.Гусиха"</t>
  </si>
  <si>
    <t>5-9 кл  не по ФГОС</t>
  </si>
  <si>
    <t xml:space="preserve">10-11 кл </t>
  </si>
  <si>
    <t>Средняя стоимость, обл.б., руб.</t>
  </si>
  <si>
    <t>Средняя стоимость, м.б., руб.</t>
  </si>
  <si>
    <t>Молоко (1 ступень)</t>
  </si>
  <si>
    <t>Молоко (школьное питание)</t>
  </si>
  <si>
    <t>Группа продленного дня</t>
  </si>
  <si>
    <t>Д.И. Быкова</t>
  </si>
  <si>
    <t>Директор</t>
  </si>
  <si>
    <t xml:space="preserve">Г.П. Малышева </t>
  </si>
  <si>
    <t>Руководитель МУ "ЦО УО БК МР"</t>
  </si>
  <si>
    <t xml:space="preserve">№
п/п
</t>
  </si>
  <si>
    <t>Должность, группа должностей</t>
  </si>
  <si>
    <t xml:space="preserve">Источник финансирования </t>
  </si>
  <si>
    <t>Оплата труда за                 1 месяц (на основании тарификации от 01.09.2018 г.)</t>
  </si>
  <si>
    <t>Доведение до МРОТ (на основании тарификации от 01.09.2018 г.)</t>
  </si>
  <si>
    <t>Оплата труда всего за 1 месяц (гр4+гр5+гр6)</t>
  </si>
  <si>
    <t xml:space="preserve">областной бюджет </t>
  </si>
  <si>
    <t>Муниципальное бюджетное общеобразовательное учреждение "Основная общеобразовательная школа с.Большая Гусиха Базарно-Карабулакского                                     муниципального района Саратовской области"</t>
  </si>
  <si>
    <t xml:space="preserve">Административно-управленческий, педагогический, вспомогательный персонал </t>
  </si>
  <si>
    <t xml:space="preserve">Пособие по уходу за ребенком </t>
  </si>
  <si>
    <t xml:space="preserve">Пени за несвоевременную оплату взносов </t>
  </si>
  <si>
    <t>4. Расчет (обоснование) расходов на закупку товаров, работ, услуг</t>
  </si>
  <si>
    <t>4.1. Расчет (обоснование) расходов на оплату услуг связи</t>
  </si>
  <si>
    <t>4.2. Расчет (обоснование) расходов на оплату коммунальных услуг</t>
  </si>
  <si>
    <t xml:space="preserve">Вода </t>
  </si>
  <si>
    <t>4.3. Расчет (обоснование) расходов на оплату работ, услуг по содержанию имущества</t>
  </si>
  <si>
    <t xml:space="preserve">Техобслуживание газовых сетей </t>
  </si>
  <si>
    <t>Предрейсовый техосмотр</t>
  </si>
  <si>
    <t xml:space="preserve">Техобслуживание пожарной сигнализации </t>
  </si>
  <si>
    <t>4.4. Расчет (обоснование) расходов на оплату прочих работ, услуг</t>
  </si>
  <si>
    <t xml:space="preserve">Периодический медицинский осмотр </t>
  </si>
  <si>
    <t>Районные программы ("Патриоты", "Одаренные дети")</t>
  </si>
  <si>
    <t>ОСАГО</t>
  </si>
  <si>
    <t>Курсы повышения квалификации по системе закупок</t>
  </si>
  <si>
    <t>Прочее</t>
  </si>
  <si>
    <t>4.5. Расчет (обоснование) расходов на приобретение основных средств, материальных запасов</t>
  </si>
  <si>
    <t xml:space="preserve">Закупка учебников, из них: </t>
  </si>
  <si>
    <t>Молоко (софинансирование мест.бюдж)</t>
  </si>
  <si>
    <t xml:space="preserve">Приложение № 2                                                                                                                                                                                                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                      от 28 июля 2010 г. № 81н
(в ред. Приказа Минфина России от 29.08.2016 № 142н)
</t>
  </si>
  <si>
    <t>Источник финансового обеспечения: субсидии на выполнение муниципального задания</t>
  </si>
  <si>
    <t>119 - Взносы по обязательному социальному страхованию на выплаты по оплате труда работников и иные выплаты работникам учреждений</t>
  </si>
  <si>
    <t>Субсидии на финансовое обеспечение выполнения муниципального задания из бюджета субъекта РФ, местного бюджета</t>
  </si>
  <si>
    <t>Субсидии, предостовляемые в соответствии с абзацем вторым п.1 ст78.1 БК РФ (иные цели)</t>
  </si>
  <si>
    <t>Г.П. Малышева</t>
  </si>
  <si>
    <t>Оплата труда за год (гр6 х 12)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</si>
</sst>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NumberFormat="1" applyFont="1" applyBorder="1" applyAlignment="1">
      <alignment vertical="top" wrapText="1"/>
    </xf>
    <xf numFmtId="0" fontId="52" fillId="33" borderId="12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52" fillId="33" borderId="0" xfId="0" applyNumberFormat="1" applyFont="1" applyFill="1" applyBorder="1" applyAlignment="1">
      <alignment horizontal="center" vertical="top"/>
    </xf>
    <xf numFmtId="0" fontId="52" fillId="33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Border="1" applyAlignment="1">
      <alignment horizontal="left"/>
    </xf>
    <xf numFmtId="0" fontId="53" fillId="33" borderId="0" xfId="0" applyNumberFormat="1" applyFont="1" applyFill="1" applyBorder="1" applyAlignment="1">
      <alignment horizontal="center" vertical="center" wrapText="1"/>
    </xf>
    <xf numFmtId="0" fontId="53" fillId="33" borderId="0" xfId="0" applyNumberFormat="1" applyFont="1" applyFill="1" applyBorder="1" applyAlignment="1">
      <alignment horizontal="center" vertical="top"/>
    </xf>
    <xf numFmtId="0" fontId="53" fillId="33" borderId="0" xfId="0" applyNumberFormat="1" applyFont="1" applyFill="1" applyBorder="1" applyAlignment="1">
      <alignment horizontal="center" vertical="center"/>
    </xf>
    <xf numFmtId="0" fontId="54" fillId="33" borderId="0" xfId="0" applyNumberFormat="1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left"/>
    </xf>
    <xf numFmtId="0" fontId="1" fillId="33" borderId="16" xfId="0" applyNumberFormat="1" applyFont="1" applyFill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center" vertical="center"/>
    </xf>
    <xf numFmtId="0" fontId="1" fillId="9" borderId="16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left" vertical="center" wrapText="1"/>
    </xf>
    <xf numFmtId="0" fontId="1" fillId="33" borderId="15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/>
    </xf>
    <xf numFmtId="2" fontId="1" fillId="33" borderId="0" xfId="0" applyNumberFormat="1" applyFont="1" applyFill="1" applyBorder="1" applyAlignment="1">
      <alignment horizontal="center" vertical="top"/>
    </xf>
    <xf numFmtId="0" fontId="55" fillId="33" borderId="12" xfId="0" applyNumberFormat="1" applyFont="1" applyFill="1" applyBorder="1" applyAlignment="1">
      <alignment horizontal="center" vertical="center" wrapText="1"/>
    </xf>
    <xf numFmtId="0" fontId="55" fillId="33" borderId="18" xfId="0" applyNumberFormat="1" applyFont="1" applyFill="1" applyBorder="1" applyAlignment="1">
      <alignment horizontal="center" vertical="center" wrapText="1"/>
    </xf>
    <xf numFmtId="0" fontId="55" fillId="33" borderId="19" xfId="0" applyNumberFormat="1" applyFont="1" applyFill="1" applyBorder="1" applyAlignment="1">
      <alignment horizontal="center" vertical="center" wrapText="1"/>
    </xf>
    <xf numFmtId="0" fontId="55" fillId="33" borderId="2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23" xfId="0" applyNumberFormat="1" applyFont="1" applyBorder="1" applyAlignment="1">
      <alignment horizontal="center" vertical="top"/>
    </xf>
    <xf numFmtId="171" fontId="11" fillId="33" borderId="17" xfId="58" applyFont="1" applyFill="1" applyBorder="1" applyAlignment="1">
      <alignment horizontal="center" vertical="center"/>
    </xf>
    <xf numFmtId="171" fontId="11" fillId="33" borderId="13" xfId="58" applyFont="1" applyFill="1" applyBorder="1" applyAlignment="1">
      <alignment horizontal="center" vertical="center"/>
    </xf>
    <xf numFmtId="171" fontId="11" fillId="33" borderId="21" xfId="58" applyFont="1" applyFill="1" applyBorder="1" applyAlignment="1">
      <alignment horizontal="center" vertical="center"/>
    </xf>
    <xf numFmtId="171" fontId="11" fillId="33" borderId="15" xfId="58" applyFont="1" applyFill="1" applyBorder="1" applyAlignment="1">
      <alignment horizontal="center" vertical="center"/>
    </xf>
    <xf numFmtId="171" fontId="11" fillId="33" borderId="11" xfId="58" applyFont="1" applyFill="1" applyBorder="1" applyAlignment="1">
      <alignment horizontal="center" vertical="center"/>
    </xf>
    <xf numFmtId="171" fontId="11" fillId="33" borderId="22" xfId="58" applyFont="1" applyFill="1" applyBorder="1" applyAlignment="1">
      <alignment horizontal="center" vertical="center"/>
    </xf>
    <xf numFmtId="171" fontId="56" fillId="33" borderId="18" xfId="58" applyFont="1" applyFill="1" applyBorder="1" applyAlignment="1">
      <alignment horizontal="center" vertical="center"/>
    </xf>
    <xf numFmtId="171" fontId="56" fillId="33" borderId="20" xfId="58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top"/>
    </xf>
    <xf numFmtId="0" fontId="53" fillId="33" borderId="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right" vertical="center"/>
    </xf>
    <xf numFmtId="0" fontId="54" fillId="33" borderId="0" xfId="0" applyNumberFormat="1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 wrapText="1"/>
    </xf>
    <xf numFmtId="49" fontId="54" fillId="33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/>
    </xf>
    <xf numFmtId="2" fontId="53" fillId="33" borderId="0" xfId="0" applyNumberFormat="1" applyFont="1" applyFill="1" applyBorder="1" applyAlignment="1">
      <alignment horizontal="center" vertical="top"/>
    </xf>
    <xf numFmtId="171" fontId="54" fillId="33" borderId="0" xfId="58" applyFont="1" applyFill="1" applyBorder="1" applyAlignment="1">
      <alignment horizontal="center" vertical="center"/>
    </xf>
    <xf numFmtId="171" fontId="9" fillId="33" borderId="0" xfId="58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171" fontId="1" fillId="33" borderId="16" xfId="58" applyFont="1" applyFill="1" applyBorder="1" applyAlignment="1">
      <alignment horizontal="center" vertical="center"/>
    </xf>
    <xf numFmtId="171" fontId="1" fillId="33" borderId="10" xfId="58" applyFont="1" applyFill="1" applyBorder="1" applyAlignment="1">
      <alignment horizontal="center" vertical="center"/>
    </xf>
    <xf numFmtId="171" fontId="1" fillId="33" borderId="23" xfId="58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23" xfId="0" applyNumberFormat="1" applyFont="1" applyFill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23" xfId="0" applyNumberFormat="1" applyFont="1" applyFill="1" applyBorder="1" applyAlignment="1">
      <alignment horizontal="center" vertical="center"/>
    </xf>
    <xf numFmtId="171" fontId="1" fillId="33" borderId="16" xfId="58" applyFont="1" applyFill="1" applyBorder="1" applyAlignment="1">
      <alignment horizontal="center" vertical="center" wrapText="1"/>
    </xf>
    <xf numFmtId="171" fontId="1" fillId="33" borderId="10" xfId="58" applyFont="1" applyFill="1" applyBorder="1" applyAlignment="1">
      <alignment horizontal="center" vertical="center" wrapText="1"/>
    </xf>
    <xf numFmtId="171" fontId="1" fillId="33" borderId="23" xfId="58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9" borderId="12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23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23" xfId="0" applyNumberFormat="1" applyFont="1" applyFill="1" applyBorder="1" applyAlignment="1">
      <alignment horizontal="center" vertical="top"/>
    </xf>
    <xf numFmtId="49" fontId="9" fillId="0" borderId="11" xfId="0" applyNumberFormat="1" applyFont="1" applyBorder="1" applyAlignment="1">
      <alignment horizontal="left"/>
    </xf>
    <xf numFmtId="49" fontId="1" fillId="33" borderId="10" xfId="0" applyNumberFormat="1" applyFont="1" applyFill="1" applyBorder="1" applyAlignment="1">
      <alignment horizontal="right" vertical="center"/>
    </xf>
    <xf numFmtId="49" fontId="1" fillId="33" borderId="23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171" fontId="1" fillId="33" borderId="12" xfId="58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top"/>
    </xf>
    <xf numFmtId="171" fontId="57" fillId="33" borderId="16" xfId="58" applyFont="1" applyFill="1" applyBorder="1" applyAlignment="1">
      <alignment horizontal="center" vertical="center"/>
    </xf>
    <xf numFmtId="171" fontId="57" fillId="33" borderId="10" xfId="58" applyFont="1" applyFill="1" applyBorder="1" applyAlignment="1">
      <alignment horizontal="center" vertical="center"/>
    </xf>
    <xf numFmtId="171" fontId="57" fillId="33" borderId="23" xfId="58" applyFont="1" applyFill="1" applyBorder="1" applyAlignment="1">
      <alignment horizontal="center" vertical="center"/>
    </xf>
    <xf numFmtId="171" fontId="1" fillId="33" borderId="16" xfId="58" applyFont="1" applyFill="1" applyBorder="1" applyAlignment="1">
      <alignment horizontal="center" vertical="top"/>
    </xf>
    <xf numFmtId="171" fontId="1" fillId="33" borderId="10" xfId="58" applyFont="1" applyFill="1" applyBorder="1" applyAlignment="1">
      <alignment horizontal="center" vertical="top"/>
    </xf>
    <xf numFmtId="171" fontId="1" fillId="33" borderId="23" xfId="58" applyFont="1" applyFill="1" applyBorder="1" applyAlignment="1">
      <alignment horizontal="center" vertical="top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171" fontId="57" fillId="33" borderId="12" xfId="58" applyFont="1" applyFill="1" applyBorder="1" applyAlignment="1">
      <alignment horizontal="center" vertical="center"/>
    </xf>
    <xf numFmtId="171" fontId="1" fillId="9" borderId="16" xfId="58" applyFont="1" applyFill="1" applyBorder="1" applyAlignment="1">
      <alignment horizontal="center" vertical="center" wrapText="1"/>
    </xf>
    <xf numFmtId="171" fontId="1" fillId="9" borderId="10" xfId="58" applyFont="1" applyFill="1" applyBorder="1" applyAlignment="1">
      <alignment horizontal="center" vertical="center" wrapText="1"/>
    </xf>
    <xf numFmtId="171" fontId="1" fillId="9" borderId="23" xfId="58" applyFont="1" applyFill="1" applyBorder="1" applyAlignment="1">
      <alignment horizontal="center" vertical="center" wrapText="1"/>
    </xf>
    <xf numFmtId="49" fontId="1" fillId="9" borderId="12" xfId="0" applyNumberFormat="1" applyFont="1" applyFill="1" applyBorder="1" applyAlignment="1">
      <alignment horizontal="center" vertical="center"/>
    </xf>
    <xf numFmtId="0" fontId="1" fillId="9" borderId="12" xfId="0" applyNumberFormat="1" applyFont="1" applyFill="1" applyBorder="1" applyAlignment="1">
      <alignment horizontal="left" vertical="center" wrapText="1"/>
    </xf>
    <xf numFmtId="171" fontId="9" fillId="33" borderId="16" xfId="58" applyFont="1" applyFill="1" applyBorder="1" applyAlignment="1">
      <alignment horizontal="center" vertical="center"/>
    </xf>
    <xf numFmtId="171" fontId="9" fillId="33" borderId="10" xfId="58" applyFont="1" applyFill="1" applyBorder="1" applyAlignment="1">
      <alignment horizontal="center" vertical="center"/>
    </xf>
    <xf numFmtId="171" fontId="9" fillId="33" borderId="23" xfId="58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right" vertical="center"/>
    </xf>
    <xf numFmtId="49" fontId="9" fillId="33" borderId="23" xfId="0" applyNumberFormat="1" applyFont="1" applyFill="1" applyBorder="1" applyAlignment="1">
      <alignment horizontal="right"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23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/>
    </xf>
    <xf numFmtId="0" fontId="1" fillId="33" borderId="10" xfId="0" applyNumberFormat="1" applyFont="1" applyFill="1" applyBorder="1" applyAlignment="1">
      <alignment horizontal="left" vertical="center" wrapText="1" indent="2"/>
    </xf>
    <xf numFmtId="0" fontId="1" fillId="33" borderId="23" xfId="0" applyNumberFormat="1" applyFont="1" applyFill="1" applyBorder="1" applyAlignment="1">
      <alignment horizontal="left" vertical="center" wrapText="1" indent="2"/>
    </xf>
    <xf numFmtId="0" fontId="1" fillId="33" borderId="1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wrapText="1"/>
    </xf>
    <xf numFmtId="171" fontId="1" fillId="33" borderId="17" xfId="58" applyFont="1" applyFill="1" applyBorder="1" applyAlignment="1">
      <alignment horizontal="center"/>
    </xf>
    <xf numFmtId="171" fontId="1" fillId="33" borderId="13" xfId="58" applyFont="1" applyFill="1" applyBorder="1" applyAlignment="1">
      <alignment horizontal="center"/>
    </xf>
    <xf numFmtId="171" fontId="1" fillId="33" borderId="21" xfId="58" applyFont="1" applyFill="1" applyBorder="1" applyAlignment="1">
      <alignment horizontal="center"/>
    </xf>
    <xf numFmtId="171" fontId="1" fillId="33" borderId="15" xfId="58" applyFont="1" applyFill="1" applyBorder="1" applyAlignment="1">
      <alignment horizontal="center"/>
    </xf>
    <xf numFmtId="171" fontId="1" fillId="33" borderId="11" xfId="58" applyFont="1" applyFill="1" applyBorder="1" applyAlignment="1">
      <alignment horizontal="center"/>
    </xf>
    <xf numFmtId="171" fontId="1" fillId="33" borderId="22" xfId="58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right" vertical="center"/>
    </xf>
    <xf numFmtId="171" fontId="1" fillId="33" borderId="12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 indent="2"/>
    </xf>
    <xf numFmtId="0" fontId="1" fillId="33" borderId="21" xfId="0" applyNumberFormat="1" applyFont="1" applyFill="1" applyBorder="1" applyAlignment="1">
      <alignment horizontal="left" vertical="center" wrapText="1" indent="2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22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9" fillId="33" borderId="12" xfId="0" applyNumberFormat="1" applyFont="1" applyFill="1" applyBorder="1" applyAlignment="1">
      <alignment horizontal="center" vertical="top"/>
    </xf>
    <xf numFmtId="0" fontId="9" fillId="33" borderId="16" xfId="0" applyNumberFormat="1" applyFont="1" applyFill="1" applyBorder="1" applyAlignment="1">
      <alignment horizontal="center" vertical="top"/>
    </xf>
    <xf numFmtId="0" fontId="9" fillId="33" borderId="10" xfId="0" applyNumberFormat="1" applyFont="1" applyFill="1" applyBorder="1" applyAlignment="1">
      <alignment horizontal="center" vertical="top"/>
    </xf>
    <xf numFmtId="0" fontId="9" fillId="33" borderId="23" xfId="0" applyNumberFormat="1" applyFont="1" applyFill="1" applyBorder="1" applyAlignment="1">
      <alignment horizontal="center" vertical="top"/>
    </xf>
    <xf numFmtId="0" fontId="1" fillId="9" borderId="16" xfId="0" applyNumberFormat="1" applyFont="1" applyFill="1" applyBorder="1" applyAlignment="1">
      <alignment horizontal="center" vertical="center"/>
    </xf>
    <xf numFmtId="0" fontId="1" fillId="9" borderId="10" xfId="0" applyNumberFormat="1" applyFont="1" applyFill="1" applyBorder="1" applyAlignment="1">
      <alignment horizontal="center" vertical="center"/>
    </xf>
    <xf numFmtId="0" fontId="1" fillId="9" borderId="23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23" xfId="0" applyNumberFormat="1" applyFont="1" applyFill="1" applyBorder="1" applyAlignment="1">
      <alignment horizontal="left" vertical="center"/>
    </xf>
    <xf numFmtId="171" fontId="9" fillId="33" borderId="12" xfId="58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23" xfId="0" applyNumberFormat="1" applyFont="1" applyFill="1" applyBorder="1" applyAlignment="1">
      <alignment horizontal="left" vertical="center" wrapText="1"/>
    </xf>
    <xf numFmtId="171" fontId="1" fillId="33" borderId="16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left"/>
    </xf>
    <xf numFmtId="0" fontId="9" fillId="33" borderId="16" xfId="0" applyNumberFormat="1" applyFont="1" applyFill="1" applyBorder="1" applyAlignment="1">
      <alignment horizontal="right" vertical="center"/>
    </xf>
    <xf numFmtId="0" fontId="9" fillId="33" borderId="10" xfId="0" applyNumberFormat="1" applyFont="1" applyFill="1" applyBorder="1" applyAlignment="1">
      <alignment horizontal="right" vertical="center"/>
    </xf>
    <xf numFmtId="0" fontId="9" fillId="33" borderId="23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23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center" vertical="center"/>
    </xf>
    <xf numFmtId="171" fontId="9" fillId="33" borderId="16" xfId="58" applyFont="1" applyFill="1" applyBorder="1" applyAlignment="1">
      <alignment horizontal="center" vertical="center" wrapText="1"/>
    </xf>
    <xf numFmtId="171" fontId="9" fillId="33" borderId="10" xfId="58" applyFont="1" applyFill="1" applyBorder="1" applyAlignment="1">
      <alignment horizontal="center" vertical="center" wrapText="1"/>
    </xf>
    <xf numFmtId="171" fontId="9" fillId="33" borderId="23" xfId="58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/>
    </xf>
    <xf numFmtId="0" fontId="1" fillId="0" borderId="23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3" xfId="0" applyNumberFormat="1" applyFont="1" applyBorder="1" applyAlignment="1">
      <alignment horizontal="left" vertical="top" wrapText="1"/>
    </xf>
    <xf numFmtId="171" fontId="1" fillId="0" borderId="12" xfId="58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1;%20&#1052;&#1047;\&#1085;&#1072;%2001.01.2018\&#1055;&#1060;&#1061;&#1044;\&#1044;.&#1089;&#1072;&#1076;&#1099;%20&#1060;&#1040;&#1050;&#1058;.&#1060;&#1048;&#1053;&#1040;&#1053;&#1057;&#1048;&#1056;\&#1052;&#1041;&#1044;&#1054;&#1059;%20&#8470;%201%20&#1058;&#1077;&#1088;&#1077;&#1084;&#1086;&#1082;\&#1055;&#1061;&#1044;%20&#1086;&#1073;&#1086;&#1089;&#1085;&#1086;&#1074;&#1072;&#1085;&#1080;&#1103;%20&#1058;&#1077;&#1088;&#1077;&#1084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</sheetNames>
    <sheetDataSet>
      <sheetData sheetId="0">
        <row r="18">
          <cell r="A18" t="str">
            <v>№ 
п/п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W51"/>
  <sheetViews>
    <sheetView zoomScale="90" zoomScaleNormal="90" zoomScaleSheetLayoutView="80" workbookViewId="0" topLeftCell="A1">
      <selection activeCell="A1" sqref="A1:BW24"/>
    </sheetView>
  </sheetViews>
  <sheetFormatPr defaultColWidth="0.875" defaultRowHeight="12.75"/>
  <cols>
    <col min="1" max="23" width="0.875" style="1" customWidth="1"/>
    <col min="24" max="24" width="16.375" style="1" customWidth="1"/>
    <col min="25" max="39" width="0.875" style="1" customWidth="1"/>
    <col min="40" max="40" width="21.625" style="1" customWidth="1"/>
    <col min="41" max="55" width="0.875" style="1" customWidth="1"/>
    <col min="56" max="56" width="9.75390625" style="1" customWidth="1"/>
    <col min="57" max="58" width="21.625" style="1" customWidth="1"/>
    <col min="59" max="74" width="0.875" style="1" customWidth="1"/>
    <col min="75" max="75" width="18.625" style="1" customWidth="1"/>
    <col min="76" max="76" width="0.875" style="1" customWidth="1"/>
    <col min="77" max="16384" width="0.875" style="1" customWidth="1"/>
  </cols>
  <sheetData>
    <row r="1" s="9" customFormat="1" ht="12"/>
    <row r="2" spans="41:75" s="9" customFormat="1" ht="47.25" customHeight="1"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E2" s="24"/>
      <c r="BF2" s="86" t="s">
        <v>185</v>
      </c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</row>
    <row r="3" spans="56:75" ht="3" customHeight="1">
      <c r="BD3" s="24"/>
      <c r="BE3" s="24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</row>
    <row r="4" spans="56:75" s="10" customFormat="1" ht="11.25" customHeight="1">
      <c r="BD4" s="24"/>
      <c r="BE4" s="24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</row>
    <row r="5" spans="56:75" ht="12.75">
      <c r="BD5" s="24"/>
      <c r="BE5" s="24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</row>
    <row r="6" s="2" customFormat="1" ht="15">
      <c r="BW6" s="8"/>
    </row>
    <row r="8" spans="1:75" s="7" customFormat="1" ht="15.75">
      <c r="A8" s="88" t="s">
        <v>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</row>
    <row r="9" spans="1:75" ht="15.75" customHeight="1">
      <c r="A9" s="89" t="s">
        <v>164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</row>
    <row r="10" spans="1:75" ht="15.7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</row>
    <row r="11" spans="1:75" s="2" customFormat="1" ht="15.75">
      <c r="A11" s="88" t="s">
        <v>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</row>
    <row r="12" spans="1:75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</row>
    <row r="13" spans="1:75" s="6" customFormat="1" ht="15.75">
      <c r="A13" s="26" t="s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90" t="s">
        <v>118</v>
      </c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</row>
    <row r="14" spans="1:75" s="6" customFormat="1" ht="6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</row>
    <row r="15" spans="1:75" s="6" customFormat="1" ht="15.75">
      <c r="A15" s="29" t="s">
        <v>186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</row>
    <row r="16" spans="1:75" s="6" customFormat="1" ht="15.75">
      <c r="A16" s="29" t="s">
        <v>119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1:75" s="2" customFormat="1" ht="15.75">
      <c r="A17" s="88" t="s">
        <v>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</row>
    <row r="18" spans="57:58" ht="10.5" customHeight="1">
      <c r="BE18" s="31"/>
      <c r="BF18" s="32"/>
    </row>
    <row r="19" spans="1:75" s="3" customFormat="1" ht="13.5" customHeight="1">
      <c r="A19" s="73" t="str">
        <f>'[1]стр.1'!A18</f>
        <v>№ 
п/п</v>
      </c>
      <c r="B19" s="54"/>
      <c r="C19" s="54"/>
      <c r="D19" s="54"/>
      <c r="E19" s="54"/>
      <c r="F19" s="55"/>
      <c r="G19" s="73" t="s">
        <v>158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5"/>
      <c r="Y19" s="73" t="s">
        <v>159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5"/>
      <c r="AO19" s="73" t="s">
        <v>160</v>
      </c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5"/>
      <c r="BE19" s="50" t="s">
        <v>161</v>
      </c>
      <c r="BF19" s="51" t="s">
        <v>162</v>
      </c>
      <c r="BG19" s="54" t="s">
        <v>191</v>
      </c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5"/>
    </row>
    <row r="20" spans="1:75" s="3" customFormat="1" ht="13.5" customHeight="1">
      <c r="A20" s="74"/>
      <c r="B20" s="56"/>
      <c r="C20" s="56"/>
      <c r="D20" s="56"/>
      <c r="E20" s="56"/>
      <c r="F20" s="57"/>
      <c r="G20" s="74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7"/>
      <c r="Y20" s="74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7"/>
      <c r="AO20" s="74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7"/>
      <c r="BE20" s="50"/>
      <c r="BF20" s="52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7"/>
    </row>
    <row r="21" spans="1:75" s="3" customFormat="1" ht="66" customHeight="1">
      <c r="A21" s="75"/>
      <c r="B21" s="58"/>
      <c r="C21" s="58"/>
      <c r="D21" s="58"/>
      <c r="E21" s="58"/>
      <c r="F21" s="59"/>
      <c r="G21" s="75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9"/>
      <c r="Y21" s="75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9"/>
      <c r="AO21" s="75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9"/>
      <c r="BE21" s="50"/>
      <c r="BF21" s="53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9"/>
    </row>
    <row r="22" spans="1:75" s="4" customFormat="1" ht="22.5" customHeight="1">
      <c r="A22" s="79">
        <v>1</v>
      </c>
      <c r="B22" s="60"/>
      <c r="C22" s="60"/>
      <c r="D22" s="60"/>
      <c r="E22" s="60"/>
      <c r="F22" s="61"/>
      <c r="G22" s="79">
        <v>2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1"/>
      <c r="Y22" s="79">
        <v>3</v>
      </c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1"/>
      <c r="AO22" s="79">
        <v>4</v>
      </c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1"/>
      <c r="BE22" s="25">
        <v>5</v>
      </c>
      <c r="BF22" s="25">
        <v>6</v>
      </c>
      <c r="BG22" s="60">
        <v>7</v>
      </c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1"/>
    </row>
    <row r="23" spans="1:75" s="4" customFormat="1" ht="25.5" customHeight="1">
      <c r="A23" s="77">
        <v>1</v>
      </c>
      <c r="B23" s="77"/>
      <c r="C23" s="77"/>
      <c r="D23" s="77"/>
      <c r="E23" s="77"/>
      <c r="F23" s="77"/>
      <c r="G23" s="78" t="s">
        <v>165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6" t="s">
        <v>163</v>
      </c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62">
        <v>316887.41</v>
      </c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4"/>
      <c r="BE23" s="68">
        <v>5562.58</v>
      </c>
      <c r="BF23" s="68">
        <f>AO23+BE23</f>
        <v>322449.99</v>
      </c>
      <c r="BG23" s="62">
        <f>BF23*12</f>
        <v>3869399.88</v>
      </c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4"/>
    </row>
    <row r="24" spans="1:75" s="4" customFormat="1" ht="90.75" customHeight="1">
      <c r="A24" s="77"/>
      <c r="B24" s="77"/>
      <c r="C24" s="77"/>
      <c r="D24" s="77"/>
      <c r="E24" s="77"/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65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  <c r="BE24" s="69"/>
      <c r="BF24" s="69"/>
      <c r="BG24" s="65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7"/>
    </row>
    <row r="25" spans="1:75" s="4" customFormat="1" ht="22.5" customHeight="1">
      <c r="A25" s="70"/>
      <c r="B25" s="70"/>
      <c r="C25" s="70"/>
      <c r="D25" s="70"/>
      <c r="E25" s="70"/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33"/>
      <c r="BF25" s="33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</row>
    <row r="26" spans="1:75" s="4" customFormat="1" ht="22.5" customHeight="1">
      <c r="A26" s="70"/>
      <c r="B26" s="70"/>
      <c r="C26" s="70"/>
      <c r="D26" s="70"/>
      <c r="E26" s="70"/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33"/>
      <c r="BF26" s="33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</row>
    <row r="27" spans="1:75" s="5" customFormat="1" ht="22.5" customHeight="1">
      <c r="A27" s="70"/>
      <c r="B27" s="70"/>
      <c r="C27" s="70"/>
      <c r="D27" s="70"/>
      <c r="E27" s="70"/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34"/>
      <c r="BF27" s="34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</row>
    <row r="28" spans="1:75" s="5" customFormat="1" ht="18.75" customHeight="1">
      <c r="A28" s="70"/>
      <c r="B28" s="70"/>
      <c r="C28" s="70"/>
      <c r="D28" s="70"/>
      <c r="E28" s="70"/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34"/>
      <c r="BF28" s="34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</row>
    <row r="29" spans="1:75" s="5" customFormat="1" ht="20.25" customHeight="1">
      <c r="A29" s="81"/>
      <c r="B29" s="81"/>
      <c r="C29" s="81"/>
      <c r="D29" s="81"/>
      <c r="E29" s="81"/>
      <c r="F29" s="8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34"/>
      <c r="BF29" s="34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</row>
    <row r="30" spans="1:75" s="5" customFormat="1" ht="20.25" customHeight="1">
      <c r="A30" s="81"/>
      <c r="B30" s="81"/>
      <c r="C30" s="81"/>
      <c r="D30" s="81"/>
      <c r="E30" s="81"/>
      <c r="F30" s="8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34"/>
      <c r="BF30" s="34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</row>
    <row r="31" spans="1:75" s="5" customFormat="1" ht="19.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34"/>
      <c r="BF31" s="34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</row>
    <row r="32" spans="1:75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</row>
    <row r="33" spans="1:75" ht="12.7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36"/>
      <c r="BF33" s="36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</row>
    <row r="34" spans="1:75" ht="12.7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36"/>
      <c r="BF34" s="36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</row>
    <row r="35" spans="1:75" ht="12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36"/>
      <c r="BF35" s="36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</row>
    <row r="36" spans="1:75" ht="12.7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37"/>
      <c r="BF36" s="37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</row>
    <row r="37" spans="1:75" ht="12.75" customHeight="1">
      <c r="A37" s="85"/>
      <c r="B37" s="85"/>
      <c r="C37" s="85"/>
      <c r="D37" s="85"/>
      <c r="E37" s="85"/>
      <c r="F37" s="85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38"/>
      <c r="BF37" s="38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</row>
    <row r="38" spans="1:75" ht="12.75">
      <c r="A38" s="85"/>
      <c r="B38" s="85"/>
      <c r="C38" s="85"/>
      <c r="D38" s="85"/>
      <c r="E38" s="85"/>
      <c r="F38" s="85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38"/>
      <c r="BF38" s="38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</row>
    <row r="39" spans="1:75" ht="17.2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39"/>
      <c r="BF39" s="39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</row>
    <row r="40" spans="1:75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</row>
    <row r="41" spans="1:75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</row>
    <row r="42" spans="1:75" ht="12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36"/>
      <c r="BF42" s="36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</row>
    <row r="43" spans="1:75" ht="12.7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36"/>
      <c r="BF43" s="36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</row>
    <row r="44" spans="1:75" ht="12.7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36"/>
      <c r="BF44" s="36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</row>
    <row r="45" spans="1:75" ht="12.7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37"/>
      <c r="BF45" s="37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</row>
    <row r="46" spans="1:75" ht="12.75" customHeight="1">
      <c r="A46" s="85"/>
      <c r="B46" s="85"/>
      <c r="C46" s="85"/>
      <c r="D46" s="85"/>
      <c r="E46" s="85"/>
      <c r="F46" s="85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37"/>
      <c r="BF46" s="37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</row>
    <row r="47" spans="1:75" ht="12.75">
      <c r="A47" s="85"/>
      <c r="B47" s="85"/>
      <c r="C47" s="85"/>
      <c r="D47" s="85"/>
      <c r="E47" s="85"/>
      <c r="F47" s="85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37"/>
      <c r="BF47" s="37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</row>
    <row r="48" spans="1:75" ht="19.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39"/>
      <c r="BF48" s="39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</row>
    <row r="49" spans="1:75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</row>
    <row r="50" spans="1:75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</row>
    <row r="51" spans="1:75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</row>
  </sheetData>
  <sheetProtection/>
  <mergeCells count="88">
    <mergeCell ref="BG48:BW48"/>
    <mergeCell ref="BG31:BW31"/>
    <mergeCell ref="BG33:BW35"/>
    <mergeCell ref="BG36:BW36"/>
    <mergeCell ref="BG37:BW38"/>
    <mergeCell ref="BG39:BW39"/>
    <mergeCell ref="BG42:BW44"/>
    <mergeCell ref="BG27:BW27"/>
    <mergeCell ref="BG28:BW28"/>
    <mergeCell ref="BG29:BW29"/>
    <mergeCell ref="BG30:BW30"/>
    <mergeCell ref="BG45:BW45"/>
    <mergeCell ref="BG46:BW47"/>
    <mergeCell ref="A8:BW8"/>
    <mergeCell ref="A9:BW10"/>
    <mergeCell ref="A11:BW11"/>
    <mergeCell ref="X13:BW13"/>
    <mergeCell ref="A17:BW17"/>
    <mergeCell ref="BG26:BW26"/>
    <mergeCell ref="BF2:BW5"/>
    <mergeCell ref="A48:AN48"/>
    <mergeCell ref="AO48:BD48"/>
    <mergeCell ref="A45:F45"/>
    <mergeCell ref="G45:AN45"/>
    <mergeCell ref="AO45:BD45"/>
    <mergeCell ref="A46:F47"/>
    <mergeCell ref="G46:AN47"/>
    <mergeCell ref="AO46:BD47"/>
    <mergeCell ref="A39:AN39"/>
    <mergeCell ref="AO39:BD39"/>
    <mergeCell ref="A42:F44"/>
    <mergeCell ref="G42:AN44"/>
    <mergeCell ref="AO42:BD44"/>
    <mergeCell ref="A37:F38"/>
    <mergeCell ref="G37:X38"/>
    <mergeCell ref="Y37:AN38"/>
    <mergeCell ref="AO37:BD38"/>
    <mergeCell ref="A36:F36"/>
    <mergeCell ref="G36:X36"/>
    <mergeCell ref="Y36:AN36"/>
    <mergeCell ref="AO36:BD36"/>
    <mergeCell ref="A31:X31"/>
    <mergeCell ref="Y31:AN31"/>
    <mergeCell ref="AO31:BD31"/>
    <mergeCell ref="A33:F35"/>
    <mergeCell ref="G33:X35"/>
    <mergeCell ref="Y33:AN35"/>
    <mergeCell ref="A29:F30"/>
    <mergeCell ref="G29:X30"/>
    <mergeCell ref="Y29:AN29"/>
    <mergeCell ref="AO29:BD29"/>
    <mergeCell ref="Y30:AN30"/>
    <mergeCell ref="AO30:BD30"/>
    <mergeCell ref="G26:X27"/>
    <mergeCell ref="AO26:BD26"/>
    <mergeCell ref="AO27:BD27"/>
    <mergeCell ref="Y27:AN27"/>
    <mergeCell ref="Y26:AN26"/>
    <mergeCell ref="AO33:BD35"/>
    <mergeCell ref="G23:X24"/>
    <mergeCell ref="A22:F22"/>
    <mergeCell ref="G22:X22"/>
    <mergeCell ref="Y22:AN22"/>
    <mergeCell ref="AO22:BD22"/>
    <mergeCell ref="A28:F28"/>
    <mergeCell ref="G28:X28"/>
    <mergeCell ref="Y28:AN28"/>
    <mergeCell ref="AO28:BD28"/>
    <mergeCell ref="A26:F27"/>
    <mergeCell ref="A25:F25"/>
    <mergeCell ref="G25:X25"/>
    <mergeCell ref="AO25:BD25"/>
    <mergeCell ref="AO19:BD21"/>
    <mergeCell ref="A19:F21"/>
    <mergeCell ref="G19:X21"/>
    <mergeCell ref="Y19:AN21"/>
    <mergeCell ref="Y23:AN24"/>
    <mergeCell ref="Y25:AN25"/>
    <mergeCell ref="A23:F24"/>
    <mergeCell ref="BG25:BW25"/>
    <mergeCell ref="BE19:BE21"/>
    <mergeCell ref="BF19:BF21"/>
    <mergeCell ref="BG19:BW21"/>
    <mergeCell ref="BG22:BW22"/>
    <mergeCell ref="AO23:BD24"/>
    <mergeCell ref="BG23:BW24"/>
    <mergeCell ref="BE23:BE24"/>
    <mergeCell ref="BF23:BF24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A183"/>
  <sheetViews>
    <sheetView view="pageBreakPreview" zoomScale="80" zoomScaleNormal="90" zoomScaleSheetLayoutView="80" workbookViewId="0" topLeftCell="A135">
      <selection activeCell="BD174" sqref="BD174:BS174"/>
    </sheetView>
  </sheetViews>
  <sheetFormatPr defaultColWidth="0.875" defaultRowHeight="12" customHeight="1"/>
  <cols>
    <col min="1" max="54" width="0.875" style="2" customWidth="1"/>
    <col min="55" max="55" width="2.625" style="2" customWidth="1"/>
    <col min="56" max="70" width="0.875" style="2" customWidth="1"/>
    <col min="71" max="71" width="2.875" style="2" customWidth="1"/>
    <col min="72" max="112" width="0.875" style="2" customWidth="1"/>
    <col min="113" max="113" width="7.00390625" style="2" bestFit="1" customWidth="1"/>
    <col min="114" max="139" width="0.875" style="2" customWidth="1"/>
    <col min="140" max="140" width="2.125" style="2" customWidth="1"/>
    <col min="141" max="141" width="9.875" style="2" customWidth="1"/>
    <col min="142" max="16384" width="0.875" style="2" customWidth="1"/>
  </cols>
  <sheetData>
    <row r="1" ht="3" customHeight="1"/>
    <row r="3" spans="1:141" s="6" customFormat="1" ht="14.25">
      <c r="A3" s="129" t="s">
        <v>11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</row>
    <row r="4" ht="10.5" customHeight="1"/>
    <row r="5" spans="1:123" s="3" customFormat="1" ht="55.5" customHeight="1">
      <c r="A5" s="131" t="s">
        <v>0</v>
      </c>
      <c r="B5" s="132"/>
      <c r="C5" s="132"/>
      <c r="D5" s="132"/>
      <c r="E5" s="132"/>
      <c r="F5" s="133"/>
      <c r="G5" s="131" t="s">
        <v>12</v>
      </c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3"/>
      <c r="AE5" s="131" t="s">
        <v>13</v>
      </c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3"/>
      <c r="AZ5" s="131" t="s">
        <v>14</v>
      </c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3"/>
      <c r="BR5" s="103" t="s">
        <v>15</v>
      </c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  <c r="DB5" s="131" t="s">
        <v>10</v>
      </c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3"/>
    </row>
    <row r="6" spans="1:123" s="4" customFormat="1" ht="12.75">
      <c r="A6" s="134">
        <v>1</v>
      </c>
      <c r="B6" s="134"/>
      <c r="C6" s="134"/>
      <c r="D6" s="134"/>
      <c r="E6" s="134"/>
      <c r="F6" s="134"/>
      <c r="G6" s="134">
        <v>2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>
        <v>3</v>
      </c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>
        <v>4</v>
      </c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23">
        <v>5</v>
      </c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5"/>
      <c r="DB6" s="134">
        <v>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</row>
    <row r="7" spans="1:123" s="5" customFormat="1" ht="24" customHeight="1">
      <c r="A7" s="118"/>
      <c r="B7" s="118"/>
      <c r="C7" s="118"/>
      <c r="D7" s="118"/>
      <c r="E7" s="118"/>
      <c r="F7" s="118"/>
      <c r="G7" s="162" t="s">
        <v>166</v>
      </c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09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1"/>
      <c r="DB7" s="158">
        <f>AE7*AZ7*BR7</f>
        <v>0</v>
      </c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</row>
    <row r="8" spans="1:123" s="5" customFormat="1" ht="15" customHeight="1">
      <c r="A8" s="118"/>
      <c r="B8" s="118"/>
      <c r="C8" s="118"/>
      <c r="D8" s="118"/>
      <c r="E8" s="118"/>
      <c r="F8" s="118"/>
      <c r="G8" s="127" t="s">
        <v>2</v>
      </c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8"/>
      <c r="AE8" s="158" t="s">
        <v>3</v>
      </c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 t="s">
        <v>3</v>
      </c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09" t="s">
        <v>3</v>
      </c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1"/>
      <c r="DB8" s="158">
        <f>SUM(DB7:DB7)</f>
        <v>0</v>
      </c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</row>
    <row r="10" spans="1:141" s="6" customFormat="1" ht="41.25" customHeight="1">
      <c r="A10" s="163" t="s">
        <v>16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</row>
    <row r="11" spans="1:141" s="6" customFormat="1" ht="12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</row>
    <row r="12" spans="1:141" ht="27.75" customHeight="1">
      <c r="A12" s="15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95" t="s">
        <v>187</v>
      </c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</row>
    <row r="13" spans="1:141" ht="27" customHeight="1">
      <c r="A13" s="96" t="s">
        <v>5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7" t="s">
        <v>188</v>
      </c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</row>
    <row r="14" ht="10.5" customHeight="1"/>
    <row r="15" spans="1:141" ht="55.5" customHeight="1">
      <c r="A15" s="131" t="s">
        <v>0</v>
      </c>
      <c r="B15" s="132"/>
      <c r="C15" s="132"/>
      <c r="D15" s="132"/>
      <c r="E15" s="132"/>
      <c r="F15" s="133"/>
      <c r="G15" s="131" t="s">
        <v>55</v>
      </c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3"/>
      <c r="BW15" s="131" t="s">
        <v>18</v>
      </c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3"/>
      <c r="DW15" s="131" t="s">
        <v>17</v>
      </c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3"/>
    </row>
    <row r="16" spans="1:141" s="1" customFormat="1" ht="12.75">
      <c r="A16" s="134">
        <v>1</v>
      </c>
      <c r="B16" s="134"/>
      <c r="C16" s="134"/>
      <c r="D16" s="134"/>
      <c r="E16" s="134"/>
      <c r="F16" s="134"/>
      <c r="G16" s="134">
        <v>2</v>
      </c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>
        <v>3</v>
      </c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>
        <v>4</v>
      </c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</row>
    <row r="17" spans="1:141" ht="15" customHeight="1">
      <c r="A17" s="118" t="s">
        <v>19</v>
      </c>
      <c r="B17" s="118"/>
      <c r="C17" s="118"/>
      <c r="D17" s="118"/>
      <c r="E17" s="118"/>
      <c r="F17" s="118"/>
      <c r="G17" s="41"/>
      <c r="H17" s="107" t="s">
        <v>30</v>
      </c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8"/>
      <c r="BW17" s="158" t="s">
        <v>3</v>
      </c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</row>
    <row r="18" spans="1:141" s="1" customFormat="1" ht="12.75">
      <c r="A18" s="170" t="s">
        <v>20</v>
      </c>
      <c r="B18" s="171"/>
      <c r="C18" s="171"/>
      <c r="D18" s="171"/>
      <c r="E18" s="171"/>
      <c r="F18" s="172"/>
      <c r="G18" s="44"/>
      <c r="H18" s="178" t="s">
        <v>1</v>
      </c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9"/>
      <c r="BW18" s="164">
        <v>3869400</v>
      </c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6"/>
      <c r="DW18" s="164">
        <f>BW18*0.22</f>
        <v>851268</v>
      </c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6"/>
    </row>
    <row r="19" spans="1:141" s="1" customFormat="1" ht="12.75">
      <c r="A19" s="173"/>
      <c r="B19" s="174"/>
      <c r="C19" s="174"/>
      <c r="D19" s="174"/>
      <c r="E19" s="174"/>
      <c r="F19" s="175"/>
      <c r="G19" s="45"/>
      <c r="H19" s="180" t="s">
        <v>31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1"/>
      <c r="BW19" s="167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9"/>
      <c r="DW19" s="167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9"/>
    </row>
    <row r="20" spans="1:141" s="1" customFormat="1" ht="13.5" customHeight="1">
      <c r="A20" s="118" t="s">
        <v>21</v>
      </c>
      <c r="B20" s="118"/>
      <c r="C20" s="118"/>
      <c r="D20" s="118"/>
      <c r="E20" s="118"/>
      <c r="F20" s="118"/>
      <c r="G20" s="41"/>
      <c r="H20" s="160" t="s">
        <v>32</v>
      </c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1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</row>
    <row r="21" spans="1:141" s="1" customFormat="1" ht="26.25" customHeight="1">
      <c r="A21" s="118" t="s">
        <v>22</v>
      </c>
      <c r="B21" s="118"/>
      <c r="C21" s="118"/>
      <c r="D21" s="118"/>
      <c r="E21" s="118"/>
      <c r="F21" s="118"/>
      <c r="G21" s="41"/>
      <c r="H21" s="160" t="s">
        <v>33</v>
      </c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1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</row>
    <row r="22" spans="1:141" s="1" customFormat="1" ht="26.25" customHeight="1">
      <c r="A22" s="118" t="s">
        <v>23</v>
      </c>
      <c r="B22" s="118"/>
      <c r="C22" s="118"/>
      <c r="D22" s="118"/>
      <c r="E22" s="118"/>
      <c r="F22" s="118"/>
      <c r="G22" s="41"/>
      <c r="H22" s="107" t="s">
        <v>34</v>
      </c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8"/>
      <c r="BW22" s="158" t="s">
        <v>3</v>
      </c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</row>
    <row r="23" spans="1:141" s="1" customFormat="1" ht="12.75">
      <c r="A23" s="170" t="s">
        <v>24</v>
      </c>
      <c r="B23" s="171"/>
      <c r="C23" s="171"/>
      <c r="D23" s="171"/>
      <c r="E23" s="171"/>
      <c r="F23" s="172"/>
      <c r="G23" s="44"/>
      <c r="H23" s="178" t="s">
        <v>1</v>
      </c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9"/>
      <c r="BW23" s="164">
        <v>3869400</v>
      </c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6"/>
      <c r="DW23" s="164">
        <f>BW23*0.029</f>
        <v>112212.6</v>
      </c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6"/>
    </row>
    <row r="24" spans="1:141" s="1" customFormat="1" ht="25.5" customHeight="1">
      <c r="A24" s="173"/>
      <c r="B24" s="174"/>
      <c r="C24" s="174"/>
      <c r="D24" s="174"/>
      <c r="E24" s="174"/>
      <c r="F24" s="175"/>
      <c r="G24" s="45"/>
      <c r="H24" s="180" t="s">
        <v>35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1"/>
      <c r="BW24" s="167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9"/>
      <c r="DW24" s="167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9"/>
    </row>
    <row r="25" spans="1:141" s="1" customFormat="1" ht="26.25" customHeight="1">
      <c r="A25" s="118" t="s">
        <v>25</v>
      </c>
      <c r="B25" s="118"/>
      <c r="C25" s="118"/>
      <c r="D25" s="118"/>
      <c r="E25" s="118"/>
      <c r="F25" s="118"/>
      <c r="G25" s="41"/>
      <c r="H25" s="160" t="s">
        <v>36</v>
      </c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1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</row>
    <row r="26" spans="1:141" s="1" customFormat="1" ht="27" customHeight="1">
      <c r="A26" s="118" t="s">
        <v>26</v>
      </c>
      <c r="B26" s="118"/>
      <c r="C26" s="118"/>
      <c r="D26" s="118"/>
      <c r="E26" s="118"/>
      <c r="F26" s="118"/>
      <c r="G26" s="41"/>
      <c r="H26" s="160" t="s">
        <v>37</v>
      </c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1"/>
      <c r="BW26" s="130">
        <v>3869400</v>
      </c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>
        <f>BW26*0.002</f>
        <v>7738.8</v>
      </c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</row>
    <row r="27" spans="1:141" s="1" customFormat="1" ht="27" customHeight="1">
      <c r="A27" s="118" t="s">
        <v>27</v>
      </c>
      <c r="B27" s="118"/>
      <c r="C27" s="118"/>
      <c r="D27" s="118"/>
      <c r="E27" s="118"/>
      <c r="F27" s="118"/>
      <c r="G27" s="41"/>
      <c r="H27" s="160" t="s">
        <v>38</v>
      </c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1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</row>
    <row r="28" spans="1:141" s="1" customFormat="1" ht="27" customHeight="1">
      <c r="A28" s="118" t="s">
        <v>28</v>
      </c>
      <c r="B28" s="118"/>
      <c r="C28" s="118"/>
      <c r="D28" s="118"/>
      <c r="E28" s="118"/>
      <c r="F28" s="118"/>
      <c r="G28" s="41"/>
      <c r="H28" s="160" t="s">
        <v>38</v>
      </c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1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</row>
    <row r="29" spans="1:141" s="1" customFormat="1" ht="26.25" customHeight="1">
      <c r="A29" s="118" t="s">
        <v>29</v>
      </c>
      <c r="B29" s="118"/>
      <c r="C29" s="118"/>
      <c r="D29" s="118"/>
      <c r="E29" s="118"/>
      <c r="F29" s="118"/>
      <c r="G29" s="41"/>
      <c r="H29" s="107" t="s">
        <v>39</v>
      </c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8"/>
      <c r="BW29" s="130">
        <v>3869400</v>
      </c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>
        <f>BW29*0.051</f>
        <v>197339.4</v>
      </c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</row>
    <row r="30" spans="1:141" s="1" customFormat="1" ht="13.5" customHeight="1">
      <c r="A30" s="118"/>
      <c r="B30" s="118"/>
      <c r="C30" s="118"/>
      <c r="D30" s="118"/>
      <c r="E30" s="118"/>
      <c r="F30" s="118"/>
      <c r="G30" s="176" t="s">
        <v>2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8"/>
      <c r="BW30" s="158" t="s">
        <v>3</v>
      </c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77">
        <f>SUM(DW18:DW29)</f>
        <v>1168558.8</v>
      </c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</row>
    <row r="31" ht="3" customHeight="1"/>
    <row r="32" spans="1:141" s="9" customFormat="1" ht="48" customHeight="1">
      <c r="A32" s="182" t="s">
        <v>56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</row>
    <row r="34" spans="1:141" s="6" customFormat="1" ht="14.25">
      <c r="A34" s="129" t="s">
        <v>40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</row>
    <row r="35" ht="6" customHeight="1"/>
    <row r="36" spans="1:141" s="6" customFormat="1" ht="14.25">
      <c r="A36" s="15" t="s">
        <v>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26" t="s">
        <v>64</v>
      </c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</row>
    <row r="37" spans="1:141" s="6" customFormat="1" ht="6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</row>
    <row r="38" spans="1:141" s="6" customFormat="1" ht="14.25">
      <c r="A38" s="96" t="s">
        <v>5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159" t="s">
        <v>189</v>
      </c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</row>
    <row r="39" spans="1:141" s="6" customFormat="1" ht="14.25">
      <c r="A39" s="14" t="s">
        <v>135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</row>
    <row r="40" ht="10.5" customHeight="1"/>
    <row r="41" spans="1:141" s="3" customFormat="1" ht="72" customHeight="1">
      <c r="A41" s="131" t="s">
        <v>0</v>
      </c>
      <c r="B41" s="132"/>
      <c r="C41" s="132"/>
      <c r="D41" s="132"/>
      <c r="E41" s="132"/>
      <c r="F41" s="132"/>
      <c r="G41" s="133"/>
      <c r="H41" s="131" t="s">
        <v>41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3"/>
      <c r="BD41" s="103" t="s">
        <v>65</v>
      </c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5"/>
      <c r="BT41" s="103" t="s">
        <v>66</v>
      </c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5"/>
      <c r="DB41" s="103" t="s">
        <v>117</v>
      </c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5"/>
      <c r="DT41" s="131" t="s">
        <v>116</v>
      </c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3"/>
    </row>
    <row r="42" spans="1:141" s="4" customFormat="1" ht="12.75">
      <c r="A42" s="134">
        <v>1</v>
      </c>
      <c r="B42" s="134"/>
      <c r="C42" s="134"/>
      <c r="D42" s="134"/>
      <c r="E42" s="134"/>
      <c r="F42" s="134"/>
      <c r="G42" s="134"/>
      <c r="H42" s="134">
        <v>2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23">
        <v>3</v>
      </c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5"/>
      <c r="BT42" s="123">
        <v>4</v>
      </c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5"/>
      <c r="DB42" s="123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5"/>
      <c r="DT42" s="134">
        <v>5</v>
      </c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</row>
    <row r="43" spans="1:141" s="5" customFormat="1" ht="28.5" customHeight="1">
      <c r="A43" s="118" t="s">
        <v>19</v>
      </c>
      <c r="B43" s="118"/>
      <c r="C43" s="118"/>
      <c r="D43" s="118"/>
      <c r="E43" s="118"/>
      <c r="F43" s="118"/>
      <c r="G43" s="118"/>
      <c r="H43" s="162" t="s">
        <v>67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09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1"/>
      <c r="BT43" s="109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1"/>
      <c r="DB43" s="138">
        <v>0</v>
      </c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40"/>
      <c r="DT43" s="130">
        <f>BD43*BT43</f>
        <v>0</v>
      </c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</row>
    <row r="44" spans="1:141" s="5" customFormat="1" ht="15" customHeight="1">
      <c r="A44" s="118"/>
      <c r="B44" s="118"/>
      <c r="C44" s="118"/>
      <c r="D44" s="118"/>
      <c r="E44" s="118"/>
      <c r="F44" s="118"/>
      <c r="G44" s="118"/>
      <c r="H44" s="127" t="s">
        <v>2</v>
      </c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8"/>
      <c r="BD44" s="109" t="s">
        <v>3</v>
      </c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1"/>
      <c r="BT44" s="109" t="s">
        <v>3</v>
      </c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1"/>
      <c r="DB44" s="138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40"/>
      <c r="DT44" s="177">
        <f>SUM(DT43:DT43)</f>
        <v>0</v>
      </c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</row>
    <row r="45" s="1" customFormat="1" ht="12" customHeight="1"/>
    <row r="46" spans="1:141" s="6" customFormat="1" ht="14.25">
      <c r="A46" s="129" t="s">
        <v>42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</row>
    <row r="47" spans="1:141" s="6" customFormat="1" ht="14.25">
      <c r="A47" s="129" t="s">
        <v>71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</row>
    <row r="48" ht="6" customHeight="1"/>
    <row r="49" spans="1:141" s="6" customFormat="1" ht="14.25">
      <c r="A49" s="15" t="s">
        <v>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26" t="s">
        <v>68</v>
      </c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6"/>
      <c r="EH49" s="126"/>
      <c r="EI49" s="126"/>
      <c r="EJ49" s="126"/>
      <c r="EK49" s="126"/>
    </row>
    <row r="50" spans="1:141" s="6" customFormat="1" ht="6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</row>
    <row r="51" spans="1:141" s="6" customFormat="1" ht="14.25">
      <c r="A51" s="96" t="s">
        <v>5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159" t="s">
        <v>58</v>
      </c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</row>
    <row r="52" spans="1:141" s="6" customFormat="1" ht="14.25">
      <c r="A52" s="14" t="s">
        <v>61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</row>
    <row r="53" spans="1:141" s="3" customFormat="1" ht="55.5" customHeight="1">
      <c r="A53" s="131" t="s">
        <v>0</v>
      </c>
      <c r="B53" s="132"/>
      <c r="C53" s="132"/>
      <c r="D53" s="132"/>
      <c r="E53" s="132"/>
      <c r="F53" s="132"/>
      <c r="G53" s="133"/>
      <c r="H53" s="131" t="s">
        <v>9</v>
      </c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3"/>
      <c r="BD53" s="103" t="s">
        <v>43</v>
      </c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5"/>
      <c r="BT53" s="103" t="s">
        <v>44</v>
      </c>
      <c r="BU53" s="104"/>
      <c r="BV53" s="104"/>
      <c r="BW53" s="104"/>
      <c r="BX53" s="104"/>
      <c r="BY53" s="104"/>
      <c r="BZ53" s="104"/>
      <c r="CA53" s="104"/>
      <c r="CB53" s="104"/>
      <c r="CC53" s="104"/>
      <c r="CD53" s="105"/>
      <c r="CE53" s="131" t="s">
        <v>115</v>
      </c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3"/>
    </row>
    <row r="54" spans="1:141" s="4" customFormat="1" ht="12.75">
      <c r="A54" s="134">
        <v>1</v>
      </c>
      <c r="B54" s="134"/>
      <c r="C54" s="134"/>
      <c r="D54" s="134"/>
      <c r="E54" s="134"/>
      <c r="F54" s="134"/>
      <c r="G54" s="134"/>
      <c r="H54" s="134">
        <v>2</v>
      </c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23">
        <v>3</v>
      </c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5"/>
      <c r="BT54" s="123">
        <v>4</v>
      </c>
      <c r="BU54" s="124"/>
      <c r="BV54" s="124"/>
      <c r="BW54" s="124"/>
      <c r="BX54" s="124"/>
      <c r="BY54" s="124"/>
      <c r="BZ54" s="124"/>
      <c r="CA54" s="124"/>
      <c r="CB54" s="124"/>
      <c r="CC54" s="124"/>
      <c r="CD54" s="125"/>
      <c r="CE54" s="134">
        <v>5</v>
      </c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</row>
    <row r="55" spans="1:141" s="5" customFormat="1" ht="15" customHeight="1">
      <c r="A55" s="118" t="s">
        <v>19</v>
      </c>
      <c r="B55" s="118"/>
      <c r="C55" s="118"/>
      <c r="D55" s="118"/>
      <c r="E55" s="118"/>
      <c r="F55" s="118"/>
      <c r="G55" s="118"/>
      <c r="H55" s="162" t="s">
        <v>69</v>
      </c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00">
        <v>836363.64</v>
      </c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2"/>
      <c r="BT55" s="109">
        <v>2.2</v>
      </c>
      <c r="BU55" s="110"/>
      <c r="BV55" s="110"/>
      <c r="BW55" s="110"/>
      <c r="BX55" s="110"/>
      <c r="BY55" s="110"/>
      <c r="BZ55" s="110"/>
      <c r="CA55" s="110"/>
      <c r="CB55" s="110"/>
      <c r="CC55" s="110"/>
      <c r="CD55" s="111"/>
      <c r="CE55" s="130">
        <f>BD55*BT55/100</f>
        <v>18400.00008</v>
      </c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</row>
    <row r="56" spans="1:141" s="5" customFormat="1" ht="15" customHeight="1">
      <c r="A56" s="118"/>
      <c r="B56" s="118"/>
      <c r="C56" s="118"/>
      <c r="D56" s="118"/>
      <c r="E56" s="118"/>
      <c r="F56" s="118"/>
      <c r="G56" s="118"/>
      <c r="H56" s="127" t="s">
        <v>2</v>
      </c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8"/>
      <c r="BD56" s="109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1"/>
      <c r="BT56" s="109" t="s">
        <v>3</v>
      </c>
      <c r="BU56" s="110"/>
      <c r="BV56" s="110"/>
      <c r="BW56" s="110"/>
      <c r="BX56" s="110"/>
      <c r="BY56" s="110"/>
      <c r="BZ56" s="110"/>
      <c r="CA56" s="110"/>
      <c r="CB56" s="110"/>
      <c r="CC56" s="110"/>
      <c r="CD56" s="111"/>
      <c r="CE56" s="177">
        <f>SUM(CE55:CE55)</f>
        <v>18400.00008</v>
      </c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</row>
    <row r="58" spans="1:141" s="6" customFormat="1" ht="14.25">
      <c r="A58" s="129" t="s">
        <v>72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</row>
    <row r="59" ht="6" customHeight="1"/>
    <row r="60" spans="1:141" s="6" customFormat="1" ht="14.25">
      <c r="A60" s="15" t="s">
        <v>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26" t="s">
        <v>70</v>
      </c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6"/>
      <c r="EK60" s="126"/>
    </row>
    <row r="61" spans="1:141" s="6" customFormat="1" ht="6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</row>
    <row r="62" spans="1:141" s="6" customFormat="1" ht="14.25">
      <c r="A62" s="96" t="s">
        <v>5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159" t="s">
        <v>58</v>
      </c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K62" s="159"/>
      <c r="DL62" s="159"/>
      <c r="DM62" s="159"/>
      <c r="DN62" s="159"/>
      <c r="DO62" s="159"/>
      <c r="DP62" s="159"/>
      <c r="DQ62" s="159"/>
      <c r="DR62" s="159"/>
      <c r="DS62" s="159"/>
      <c r="DT62" s="159"/>
      <c r="DU62" s="159"/>
      <c r="DV62" s="159"/>
      <c r="DW62" s="159"/>
      <c r="DX62" s="159"/>
      <c r="DY62" s="159"/>
      <c r="DZ62" s="159"/>
      <c r="EA62" s="159"/>
      <c r="EB62" s="159"/>
      <c r="EC62" s="159"/>
      <c r="ED62" s="159"/>
      <c r="EE62" s="159"/>
      <c r="EF62" s="159"/>
      <c r="EG62" s="159"/>
      <c r="EH62" s="159"/>
      <c r="EI62" s="159"/>
      <c r="EJ62" s="159"/>
      <c r="EK62" s="159"/>
    </row>
    <row r="63" spans="1:141" s="6" customFormat="1" ht="14.25">
      <c r="A63" s="14" t="s">
        <v>61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</row>
    <row r="64" spans="1:78" s="3" customFormat="1" ht="55.5" customHeight="1">
      <c r="A64" s="131" t="s">
        <v>0</v>
      </c>
      <c r="B64" s="132"/>
      <c r="C64" s="132"/>
      <c r="D64" s="132"/>
      <c r="E64" s="132"/>
      <c r="F64" s="132"/>
      <c r="G64" s="133"/>
      <c r="H64" s="131" t="s">
        <v>9</v>
      </c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3"/>
      <c r="BD64" s="131" t="s">
        <v>114</v>
      </c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3"/>
    </row>
    <row r="65" spans="1:78" s="4" customFormat="1" ht="12.75">
      <c r="A65" s="134">
        <v>1</v>
      </c>
      <c r="B65" s="134"/>
      <c r="C65" s="134"/>
      <c r="D65" s="134"/>
      <c r="E65" s="134"/>
      <c r="F65" s="134"/>
      <c r="G65" s="134"/>
      <c r="H65" s="134">
        <v>2</v>
      </c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>
        <v>3</v>
      </c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</row>
    <row r="66" spans="1:78" s="5" customFormat="1" ht="15" customHeight="1">
      <c r="A66" s="118" t="s">
        <v>19</v>
      </c>
      <c r="B66" s="118"/>
      <c r="C66" s="118"/>
      <c r="D66" s="118"/>
      <c r="E66" s="118"/>
      <c r="F66" s="118"/>
      <c r="G66" s="118"/>
      <c r="H66" s="162" t="s">
        <v>73</v>
      </c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30">
        <v>4500</v>
      </c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</row>
    <row r="67" spans="1:78" s="5" customFormat="1" ht="15" customHeight="1">
      <c r="A67" s="118"/>
      <c r="B67" s="118"/>
      <c r="C67" s="118"/>
      <c r="D67" s="118"/>
      <c r="E67" s="118"/>
      <c r="F67" s="118"/>
      <c r="G67" s="118"/>
      <c r="H67" s="127" t="s">
        <v>2</v>
      </c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8"/>
      <c r="BD67" s="177">
        <f>SUM(BD66:BD66)</f>
        <v>4500</v>
      </c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</row>
    <row r="68" spans="1:78" s="5" customFormat="1" ht="15" customHeight="1">
      <c r="A68" s="17"/>
      <c r="B68" s="17"/>
      <c r="C68" s="17"/>
      <c r="D68" s="17"/>
      <c r="E68" s="17"/>
      <c r="F68" s="17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9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</row>
    <row r="69" spans="1:141" s="6" customFormat="1" ht="14.25">
      <c r="A69" s="129" t="s">
        <v>74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</row>
    <row r="70" ht="6" customHeight="1"/>
    <row r="71" spans="1:141" s="6" customFormat="1" ht="14.25">
      <c r="A71" s="15" t="s">
        <v>6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26" t="s">
        <v>75</v>
      </c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  <c r="DQ71" s="126"/>
      <c r="DR71" s="126"/>
      <c r="DS71" s="126"/>
      <c r="DT71" s="126"/>
      <c r="DU71" s="126"/>
      <c r="DV71" s="126"/>
      <c r="DW71" s="126"/>
      <c r="DX71" s="126"/>
      <c r="DY71" s="126"/>
      <c r="DZ71" s="126"/>
      <c r="EA71" s="126"/>
      <c r="EB71" s="126"/>
      <c r="EC71" s="126"/>
      <c r="ED71" s="126"/>
      <c r="EE71" s="126"/>
      <c r="EF71" s="126"/>
      <c r="EG71" s="126"/>
      <c r="EH71" s="126"/>
      <c r="EI71" s="126"/>
      <c r="EJ71" s="126"/>
      <c r="EK71" s="126"/>
    </row>
    <row r="72" spans="1:141" s="6" customFormat="1" ht="6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</row>
    <row r="73" spans="1:141" s="6" customFormat="1" ht="14.25">
      <c r="A73" s="96" t="s">
        <v>5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159" t="s">
        <v>58</v>
      </c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</row>
    <row r="74" spans="1:141" s="6" customFormat="1" ht="14.25">
      <c r="A74" s="14" t="s">
        <v>61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</row>
    <row r="75" spans="1:141" s="3" customFormat="1" ht="55.5" customHeight="1">
      <c r="A75" s="131" t="s">
        <v>0</v>
      </c>
      <c r="B75" s="132"/>
      <c r="C75" s="132"/>
      <c r="D75" s="132"/>
      <c r="E75" s="132"/>
      <c r="F75" s="132"/>
      <c r="G75" s="133"/>
      <c r="H75" s="131" t="s">
        <v>9</v>
      </c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3"/>
      <c r="BD75" s="103" t="s">
        <v>76</v>
      </c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5"/>
      <c r="BT75" s="103"/>
      <c r="BU75" s="104"/>
      <c r="BV75" s="104"/>
      <c r="BW75" s="104"/>
      <c r="BX75" s="104"/>
      <c r="BY75" s="104"/>
      <c r="BZ75" s="104"/>
      <c r="CA75" s="104"/>
      <c r="CB75" s="104"/>
      <c r="CC75" s="104"/>
      <c r="CD75" s="105"/>
      <c r="CE75" s="131" t="s">
        <v>113</v>
      </c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2"/>
      <c r="EC75" s="132"/>
      <c r="ED75" s="132"/>
      <c r="EE75" s="132"/>
      <c r="EF75" s="132"/>
      <c r="EG75" s="132"/>
      <c r="EH75" s="132"/>
      <c r="EI75" s="132"/>
      <c r="EJ75" s="132"/>
      <c r="EK75" s="133"/>
    </row>
    <row r="76" spans="1:141" s="4" customFormat="1" ht="12.75">
      <c r="A76" s="134">
        <v>1</v>
      </c>
      <c r="B76" s="134"/>
      <c r="C76" s="134"/>
      <c r="D76" s="134"/>
      <c r="E76" s="134"/>
      <c r="F76" s="134"/>
      <c r="G76" s="134"/>
      <c r="H76" s="134">
        <v>2</v>
      </c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23">
        <v>3</v>
      </c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5"/>
      <c r="BT76" s="123">
        <v>4</v>
      </c>
      <c r="BU76" s="124"/>
      <c r="BV76" s="124"/>
      <c r="BW76" s="124"/>
      <c r="BX76" s="124"/>
      <c r="BY76" s="124"/>
      <c r="BZ76" s="124"/>
      <c r="CA76" s="124"/>
      <c r="CB76" s="124"/>
      <c r="CC76" s="124"/>
      <c r="CD76" s="125"/>
      <c r="CE76" s="134">
        <v>5</v>
      </c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34"/>
      <c r="DV76" s="134"/>
      <c r="DW76" s="134"/>
      <c r="DX76" s="134"/>
      <c r="DY76" s="134"/>
      <c r="DZ76" s="134"/>
      <c r="EA76" s="134"/>
      <c r="EB76" s="134"/>
      <c r="EC76" s="134"/>
      <c r="ED76" s="134"/>
      <c r="EE76" s="134"/>
      <c r="EF76" s="134"/>
      <c r="EG76" s="134"/>
      <c r="EH76" s="134"/>
      <c r="EI76" s="134"/>
      <c r="EJ76" s="134"/>
      <c r="EK76" s="134"/>
    </row>
    <row r="77" spans="1:141" s="5" customFormat="1" ht="15" customHeight="1">
      <c r="A77" s="118" t="s">
        <v>19</v>
      </c>
      <c r="B77" s="118"/>
      <c r="C77" s="118"/>
      <c r="D77" s="118"/>
      <c r="E77" s="118"/>
      <c r="F77" s="118"/>
      <c r="G77" s="118"/>
      <c r="H77" s="162" t="s">
        <v>167</v>
      </c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00">
        <v>1</v>
      </c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2"/>
      <c r="BT77" s="109"/>
      <c r="BU77" s="110"/>
      <c r="BV77" s="110"/>
      <c r="BW77" s="110"/>
      <c r="BX77" s="110"/>
      <c r="BY77" s="110"/>
      <c r="BZ77" s="110"/>
      <c r="CA77" s="110"/>
      <c r="CB77" s="110"/>
      <c r="CC77" s="110"/>
      <c r="CD77" s="111"/>
      <c r="CE77" s="130">
        <v>1000</v>
      </c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130"/>
      <c r="EA77" s="130"/>
      <c r="EB77" s="130"/>
      <c r="EC77" s="130"/>
      <c r="ED77" s="130"/>
      <c r="EE77" s="130"/>
      <c r="EF77" s="130"/>
      <c r="EG77" s="130"/>
      <c r="EH77" s="130"/>
      <c r="EI77" s="130"/>
      <c r="EJ77" s="130"/>
      <c r="EK77" s="130"/>
    </row>
    <row r="78" spans="1:141" s="5" customFormat="1" ht="15" customHeight="1">
      <c r="A78" s="118"/>
      <c r="B78" s="118"/>
      <c r="C78" s="118"/>
      <c r="D78" s="118"/>
      <c r="E78" s="118"/>
      <c r="F78" s="118"/>
      <c r="G78" s="118"/>
      <c r="H78" s="127" t="s">
        <v>2</v>
      </c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8"/>
      <c r="BD78" s="109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1"/>
      <c r="BT78" s="109" t="s">
        <v>3</v>
      </c>
      <c r="BU78" s="110"/>
      <c r="BV78" s="110"/>
      <c r="BW78" s="110"/>
      <c r="BX78" s="110"/>
      <c r="BY78" s="110"/>
      <c r="BZ78" s="110"/>
      <c r="CA78" s="110"/>
      <c r="CB78" s="110"/>
      <c r="CC78" s="110"/>
      <c r="CD78" s="111"/>
      <c r="CE78" s="177">
        <f>SUM(CE77:CE77)</f>
        <v>1000</v>
      </c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</row>
    <row r="80" spans="1:141" s="6" customFormat="1" ht="14.25">
      <c r="A80" s="129" t="s">
        <v>168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</row>
    <row r="81" ht="6" customHeight="1"/>
    <row r="82" spans="1:141" s="6" customFormat="1" ht="14.25">
      <c r="A82" s="11" t="s">
        <v>6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21" t="s">
        <v>57</v>
      </c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</row>
    <row r="83" spans="1:141" s="6" customFormat="1" ht="6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</row>
    <row r="84" spans="1:141" s="6" customFormat="1" ht="14.25">
      <c r="A84" s="98" t="s">
        <v>5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9" t="s">
        <v>58</v>
      </c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</row>
    <row r="85" ht="10.5" customHeight="1">
      <c r="A85" s="11" t="s">
        <v>61</v>
      </c>
    </row>
    <row r="86" spans="1:141" s="6" customFormat="1" ht="14.25">
      <c r="A86" s="129" t="s">
        <v>169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29"/>
      <c r="EE86" s="129"/>
      <c r="EF86" s="129"/>
      <c r="EG86" s="129"/>
      <c r="EH86" s="129"/>
      <c r="EI86" s="129"/>
      <c r="EJ86" s="129"/>
      <c r="EK86" s="129"/>
    </row>
    <row r="87" ht="10.5" customHeight="1"/>
    <row r="88" spans="1:157" s="3" customFormat="1" ht="66.75" customHeight="1">
      <c r="A88" s="120" t="s">
        <v>0</v>
      </c>
      <c r="B88" s="121"/>
      <c r="C88" s="121"/>
      <c r="D88" s="121"/>
      <c r="E88" s="121"/>
      <c r="F88" s="121"/>
      <c r="G88" s="122"/>
      <c r="H88" s="120" t="s">
        <v>9</v>
      </c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2"/>
      <c r="AP88" s="120" t="s">
        <v>46</v>
      </c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2"/>
      <c r="BF88" s="120" t="s">
        <v>47</v>
      </c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2"/>
      <c r="BV88" s="120" t="s">
        <v>48</v>
      </c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2"/>
      <c r="DV88" s="120" t="s">
        <v>111</v>
      </c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2"/>
      <c r="EL88" s="120" t="s">
        <v>112</v>
      </c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2"/>
    </row>
    <row r="89" spans="1:157" s="4" customFormat="1" ht="12.75">
      <c r="A89" s="184">
        <v>1</v>
      </c>
      <c r="B89" s="184"/>
      <c r="C89" s="184"/>
      <c r="D89" s="184"/>
      <c r="E89" s="184"/>
      <c r="F89" s="184"/>
      <c r="G89" s="184"/>
      <c r="H89" s="184">
        <v>2</v>
      </c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>
        <v>3</v>
      </c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5">
        <v>4</v>
      </c>
      <c r="BG89" s="186"/>
      <c r="BH89" s="186"/>
      <c r="BI89" s="186"/>
      <c r="BJ89" s="186"/>
      <c r="BK89" s="186"/>
      <c r="BL89" s="186"/>
      <c r="BM89" s="186"/>
      <c r="BN89" s="186"/>
      <c r="BO89" s="186"/>
      <c r="BP89" s="186"/>
      <c r="BQ89" s="186"/>
      <c r="BR89" s="186"/>
      <c r="BS89" s="186"/>
      <c r="BT89" s="186"/>
      <c r="BU89" s="187"/>
      <c r="BV89" s="184">
        <v>5</v>
      </c>
      <c r="BW89" s="184"/>
      <c r="BX89" s="184"/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84"/>
      <c r="CJ89" s="184"/>
      <c r="CK89" s="184"/>
      <c r="CL89" s="184"/>
      <c r="CM89" s="184"/>
      <c r="CN89" s="184"/>
      <c r="CO89" s="184"/>
      <c r="CP89" s="184"/>
      <c r="CQ89" s="184"/>
      <c r="CR89" s="184"/>
      <c r="CS89" s="184"/>
      <c r="CT89" s="184"/>
      <c r="CU89" s="184"/>
      <c r="CV89" s="184"/>
      <c r="CW89" s="184"/>
      <c r="CX89" s="184"/>
      <c r="CY89" s="184"/>
      <c r="CZ89" s="184"/>
      <c r="DA89" s="184"/>
      <c r="DB89" s="184"/>
      <c r="DC89" s="184"/>
      <c r="DD89" s="184"/>
      <c r="DE89" s="184"/>
      <c r="DF89" s="184"/>
      <c r="DG89" s="184"/>
      <c r="DH89" s="184"/>
      <c r="DI89" s="184"/>
      <c r="DJ89" s="184"/>
      <c r="DK89" s="184"/>
      <c r="DL89" s="184"/>
      <c r="DM89" s="184"/>
      <c r="DN89" s="184"/>
      <c r="DO89" s="184"/>
      <c r="DP89" s="184"/>
      <c r="DQ89" s="184"/>
      <c r="DR89" s="184"/>
      <c r="DS89" s="184"/>
      <c r="DT89" s="184"/>
      <c r="DU89" s="184"/>
      <c r="DV89" s="120">
        <v>6</v>
      </c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2"/>
      <c r="EL89" s="184">
        <v>7</v>
      </c>
      <c r="EM89" s="184"/>
      <c r="EN89" s="184"/>
      <c r="EO89" s="184"/>
      <c r="EP89" s="184"/>
      <c r="EQ89" s="184"/>
      <c r="ER89" s="184"/>
      <c r="ES89" s="184"/>
      <c r="ET89" s="184"/>
      <c r="EU89" s="184"/>
      <c r="EV89" s="184"/>
      <c r="EW89" s="184"/>
      <c r="EX89" s="184"/>
      <c r="EY89" s="184"/>
      <c r="EZ89" s="184"/>
      <c r="FA89" s="184"/>
    </row>
    <row r="90" spans="1:157" s="5" customFormat="1" ht="14.25" customHeight="1">
      <c r="A90" s="118" t="s">
        <v>19</v>
      </c>
      <c r="B90" s="118"/>
      <c r="C90" s="118"/>
      <c r="D90" s="118"/>
      <c r="E90" s="118"/>
      <c r="F90" s="118"/>
      <c r="G90" s="118"/>
      <c r="H90" s="162" t="s">
        <v>136</v>
      </c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58">
        <v>1</v>
      </c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09">
        <v>12</v>
      </c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1"/>
      <c r="BV90" s="158">
        <v>833.33</v>
      </c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03"/>
      <c r="DW90" s="104"/>
      <c r="DX90" s="104"/>
      <c r="DY90" s="104"/>
      <c r="DZ90" s="104"/>
      <c r="EA90" s="104"/>
      <c r="EB90" s="104"/>
      <c r="EC90" s="104"/>
      <c r="ED90" s="104"/>
      <c r="EE90" s="104"/>
      <c r="EF90" s="104"/>
      <c r="EG90" s="104"/>
      <c r="EH90" s="104"/>
      <c r="EI90" s="104"/>
      <c r="EJ90" s="104"/>
      <c r="EK90" s="105"/>
      <c r="EL90" s="130">
        <f>AP90*BF90*BV90</f>
        <v>9999.960000000001</v>
      </c>
      <c r="EM90" s="130"/>
      <c r="EN90" s="130"/>
      <c r="EO90" s="130"/>
      <c r="EP90" s="130"/>
      <c r="EQ90" s="130"/>
      <c r="ER90" s="130"/>
      <c r="ES90" s="130"/>
      <c r="ET90" s="130"/>
      <c r="EU90" s="130"/>
      <c r="EV90" s="130"/>
      <c r="EW90" s="130"/>
      <c r="EX90" s="130"/>
      <c r="EY90" s="130"/>
      <c r="EZ90" s="130"/>
      <c r="FA90" s="130"/>
    </row>
    <row r="91" spans="1:157" s="5" customFormat="1" ht="25.5" customHeight="1" hidden="1">
      <c r="A91" s="118" t="s">
        <v>23</v>
      </c>
      <c r="B91" s="118"/>
      <c r="C91" s="118"/>
      <c r="D91" s="118"/>
      <c r="E91" s="118"/>
      <c r="F91" s="118"/>
      <c r="G91" s="118"/>
      <c r="H91" s="162" t="s">
        <v>59</v>
      </c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09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1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  <c r="CY91" s="158"/>
      <c r="CZ91" s="158"/>
      <c r="DA91" s="158"/>
      <c r="DB91" s="158"/>
      <c r="DC91" s="158"/>
      <c r="DD91" s="158"/>
      <c r="DE91" s="158"/>
      <c r="DF91" s="158"/>
      <c r="DG91" s="158"/>
      <c r="DH91" s="158"/>
      <c r="DI91" s="158"/>
      <c r="DJ91" s="158"/>
      <c r="DK91" s="158"/>
      <c r="DL91" s="158"/>
      <c r="DM91" s="158"/>
      <c r="DN91" s="158"/>
      <c r="DO91" s="158"/>
      <c r="DP91" s="158"/>
      <c r="DQ91" s="158"/>
      <c r="DR91" s="158"/>
      <c r="DS91" s="158"/>
      <c r="DT91" s="158"/>
      <c r="DU91" s="158"/>
      <c r="DV91" s="103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5"/>
      <c r="EL91" s="130">
        <f>AP91*BF91*BV91</f>
        <v>0</v>
      </c>
      <c r="EM91" s="130"/>
      <c r="EN91" s="130"/>
      <c r="EO91" s="130"/>
      <c r="EP91" s="130"/>
      <c r="EQ91" s="130"/>
      <c r="ER91" s="130"/>
      <c r="ES91" s="130"/>
      <c r="ET91" s="130"/>
      <c r="EU91" s="130"/>
      <c r="EV91" s="130"/>
      <c r="EW91" s="130"/>
      <c r="EX91" s="130"/>
      <c r="EY91" s="130"/>
      <c r="EZ91" s="130"/>
      <c r="FA91" s="130"/>
    </row>
    <row r="92" spans="1:157" s="5" customFormat="1" ht="25.5" customHeight="1">
      <c r="A92" s="118" t="s">
        <v>23</v>
      </c>
      <c r="B92" s="118"/>
      <c r="C92" s="118"/>
      <c r="D92" s="118"/>
      <c r="E92" s="118"/>
      <c r="F92" s="118"/>
      <c r="G92" s="118"/>
      <c r="H92" s="162" t="s">
        <v>63</v>
      </c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58">
        <v>1</v>
      </c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09">
        <v>12</v>
      </c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1"/>
      <c r="BV92" s="158">
        <v>2233.33</v>
      </c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03">
        <f>AP92*BF92*BV92</f>
        <v>26799.96</v>
      </c>
      <c r="DW92" s="104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5"/>
      <c r="EL92" s="130"/>
      <c r="EM92" s="130"/>
      <c r="EN92" s="130"/>
      <c r="EO92" s="130"/>
      <c r="EP92" s="130"/>
      <c r="EQ92" s="130"/>
      <c r="ER92" s="130"/>
      <c r="ES92" s="130"/>
      <c r="ET92" s="130"/>
      <c r="EU92" s="130"/>
      <c r="EV92" s="130"/>
      <c r="EW92" s="130"/>
      <c r="EX92" s="130"/>
      <c r="EY92" s="130"/>
      <c r="EZ92" s="130"/>
      <c r="FA92" s="130"/>
    </row>
    <row r="93" spans="1:157" s="5" customFormat="1" ht="15" customHeight="1">
      <c r="A93" s="118"/>
      <c r="B93" s="118"/>
      <c r="C93" s="118"/>
      <c r="D93" s="118"/>
      <c r="E93" s="118"/>
      <c r="F93" s="118"/>
      <c r="G93" s="118"/>
      <c r="H93" s="191" t="s">
        <v>45</v>
      </c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3"/>
      <c r="AP93" s="158" t="s">
        <v>3</v>
      </c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09" t="s">
        <v>3</v>
      </c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1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03">
        <f>SUM(DV92)</f>
        <v>26799.96</v>
      </c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5"/>
      <c r="EL93" s="198">
        <f>SUM(EL90:EL92)</f>
        <v>9999.960000000001</v>
      </c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5"/>
    </row>
    <row r="94" ht="10.5" customHeight="1"/>
    <row r="95" spans="1:141" s="5" customFormat="1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</row>
    <row r="96" spans="1:141" ht="12" customHeight="1">
      <c r="A96" s="129" t="s">
        <v>170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29"/>
      <c r="DN96" s="129"/>
      <c r="DO96" s="129"/>
      <c r="DP96" s="129"/>
      <c r="DQ96" s="129"/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9"/>
      <c r="ED96" s="129"/>
      <c r="EE96" s="129"/>
      <c r="EF96" s="129"/>
      <c r="EG96" s="129"/>
      <c r="EH96" s="129"/>
      <c r="EI96" s="129"/>
      <c r="EJ96" s="129"/>
      <c r="EK96" s="129"/>
    </row>
    <row r="97" spans="1:141" ht="12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</row>
    <row r="98" spans="1:141" ht="12" customHeight="1">
      <c r="A98" s="11" t="s">
        <v>6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21" t="s">
        <v>57</v>
      </c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</row>
    <row r="99" spans="1:141" s="6" customFormat="1" ht="14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</row>
    <row r="100" spans="1:141" s="6" customFormat="1" ht="14.25">
      <c r="A100" s="98" t="s">
        <v>5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9" t="s">
        <v>58</v>
      </c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</row>
    <row r="101" spans="1:141" s="6" customFormat="1" ht="15">
      <c r="A101" s="11" t="s">
        <v>61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</row>
    <row r="102" spans="1:141" s="6" customFormat="1" ht="15">
      <c r="A102" s="1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</row>
    <row r="103" spans="1:141" ht="48.75" customHeight="1">
      <c r="A103" s="103" t="s">
        <v>0</v>
      </c>
      <c r="B103" s="104"/>
      <c r="C103" s="104"/>
      <c r="D103" s="104"/>
      <c r="E103" s="104"/>
      <c r="F103" s="104"/>
      <c r="G103" s="105"/>
      <c r="H103" s="103" t="s">
        <v>41</v>
      </c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5"/>
      <c r="AP103" s="103" t="s">
        <v>49</v>
      </c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5"/>
      <c r="BF103" s="103" t="s">
        <v>50</v>
      </c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5"/>
      <c r="BV103" s="103" t="s">
        <v>51</v>
      </c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5"/>
      <c r="DV103" s="120" t="s">
        <v>110</v>
      </c>
      <c r="DW103" s="121"/>
      <c r="DX103" s="121"/>
      <c r="DY103" s="121"/>
      <c r="DZ103" s="121"/>
      <c r="EA103" s="121"/>
      <c r="EB103" s="121"/>
      <c r="EC103" s="121"/>
      <c r="ED103" s="121"/>
      <c r="EE103" s="121"/>
      <c r="EF103" s="121"/>
      <c r="EG103" s="121"/>
      <c r="EH103" s="121"/>
      <c r="EI103" s="121"/>
      <c r="EJ103" s="121"/>
      <c r="EK103" s="122"/>
    </row>
    <row r="104" spans="1:141" s="3" customFormat="1" ht="17.25" customHeight="1">
      <c r="A104" s="134">
        <v>1</v>
      </c>
      <c r="B104" s="134"/>
      <c r="C104" s="134"/>
      <c r="D104" s="134"/>
      <c r="E104" s="134"/>
      <c r="F104" s="134"/>
      <c r="G104" s="134"/>
      <c r="H104" s="134">
        <v>2</v>
      </c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>
        <v>4</v>
      </c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23">
        <v>5</v>
      </c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5"/>
      <c r="BV104" s="134">
        <v>6</v>
      </c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4"/>
      <c r="CN104" s="134"/>
      <c r="CO104" s="134"/>
      <c r="CP104" s="134"/>
      <c r="CQ104" s="134"/>
      <c r="CR104" s="134"/>
      <c r="CS104" s="134"/>
      <c r="CT104" s="134"/>
      <c r="CU104" s="134"/>
      <c r="CV104" s="134"/>
      <c r="CW104" s="134"/>
      <c r="CX104" s="134"/>
      <c r="CY104" s="134"/>
      <c r="CZ104" s="134"/>
      <c r="DA104" s="134"/>
      <c r="DB104" s="134"/>
      <c r="DC104" s="134"/>
      <c r="DD104" s="134"/>
      <c r="DE104" s="134"/>
      <c r="DF104" s="134"/>
      <c r="DG104" s="134"/>
      <c r="DH104" s="134"/>
      <c r="DI104" s="134"/>
      <c r="DJ104" s="134"/>
      <c r="DK104" s="134"/>
      <c r="DL104" s="134"/>
      <c r="DM104" s="134"/>
      <c r="DN104" s="134"/>
      <c r="DO104" s="134"/>
      <c r="DP104" s="134"/>
      <c r="DQ104" s="134"/>
      <c r="DR104" s="134"/>
      <c r="DS104" s="134"/>
      <c r="DT104" s="134"/>
      <c r="DU104" s="134"/>
      <c r="DV104" s="134">
        <v>6</v>
      </c>
      <c r="DW104" s="134"/>
      <c r="DX104" s="134"/>
      <c r="DY104" s="134"/>
      <c r="DZ104" s="134"/>
      <c r="EA104" s="134"/>
      <c r="EB104" s="134"/>
      <c r="EC104" s="134"/>
      <c r="ED104" s="134"/>
      <c r="EE104" s="134"/>
      <c r="EF104" s="134"/>
      <c r="EG104" s="134"/>
      <c r="EH104" s="134"/>
      <c r="EI104" s="134"/>
      <c r="EJ104" s="134"/>
      <c r="EK104" s="134"/>
    </row>
    <row r="105" spans="1:141" s="4" customFormat="1" ht="12.75">
      <c r="A105" s="118" t="s">
        <v>19</v>
      </c>
      <c r="B105" s="118"/>
      <c r="C105" s="118"/>
      <c r="D105" s="118"/>
      <c r="E105" s="118"/>
      <c r="F105" s="118"/>
      <c r="G105" s="118"/>
      <c r="H105" s="162" t="s">
        <v>78</v>
      </c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58">
        <v>20.887</v>
      </c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09">
        <v>7.44</v>
      </c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1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  <c r="DA105" s="158"/>
      <c r="DB105" s="158"/>
      <c r="DC105" s="158"/>
      <c r="DD105" s="158"/>
      <c r="DE105" s="158"/>
      <c r="DF105" s="158"/>
      <c r="DG105" s="158"/>
      <c r="DH105" s="158"/>
      <c r="DI105" s="158"/>
      <c r="DJ105" s="158"/>
      <c r="DK105" s="158"/>
      <c r="DL105" s="158"/>
      <c r="DM105" s="158"/>
      <c r="DN105" s="158"/>
      <c r="DO105" s="158"/>
      <c r="DP105" s="158"/>
      <c r="DQ105" s="158"/>
      <c r="DR105" s="158"/>
      <c r="DS105" s="158"/>
      <c r="DT105" s="158"/>
      <c r="DU105" s="158"/>
      <c r="DV105" s="130">
        <f>AP105*BF105*1000</f>
        <v>155399.28</v>
      </c>
      <c r="DW105" s="130"/>
      <c r="DX105" s="130"/>
      <c r="DY105" s="130"/>
      <c r="DZ105" s="130"/>
      <c r="EA105" s="130"/>
      <c r="EB105" s="130"/>
      <c r="EC105" s="130"/>
      <c r="ED105" s="130"/>
      <c r="EE105" s="130"/>
      <c r="EF105" s="130"/>
      <c r="EG105" s="130"/>
      <c r="EH105" s="130"/>
      <c r="EI105" s="130"/>
      <c r="EJ105" s="130"/>
      <c r="EK105" s="130"/>
    </row>
    <row r="106" spans="1:141" s="5" customFormat="1" ht="15" customHeight="1">
      <c r="A106" s="118" t="s">
        <v>29</v>
      </c>
      <c r="B106" s="118"/>
      <c r="C106" s="118"/>
      <c r="D106" s="118"/>
      <c r="E106" s="118"/>
      <c r="F106" s="118"/>
      <c r="G106" s="118"/>
      <c r="H106" s="162" t="s">
        <v>77</v>
      </c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58">
        <v>43.381</v>
      </c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09">
        <v>6.86</v>
      </c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1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  <c r="DA106" s="158"/>
      <c r="DB106" s="158"/>
      <c r="DC106" s="158"/>
      <c r="DD106" s="158"/>
      <c r="DE106" s="158"/>
      <c r="DF106" s="158"/>
      <c r="DG106" s="158"/>
      <c r="DH106" s="158"/>
      <c r="DI106" s="158"/>
      <c r="DJ106" s="158"/>
      <c r="DK106" s="158"/>
      <c r="DL106" s="158"/>
      <c r="DM106" s="158"/>
      <c r="DN106" s="158"/>
      <c r="DO106" s="158"/>
      <c r="DP106" s="158"/>
      <c r="DQ106" s="158"/>
      <c r="DR106" s="158"/>
      <c r="DS106" s="158"/>
      <c r="DT106" s="158"/>
      <c r="DU106" s="158"/>
      <c r="DV106" s="130">
        <f>AP106*BF106*1000</f>
        <v>297593.66</v>
      </c>
      <c r="DW106" s="130"/>
      <c r="DX106" s="130"/>
      <c r="DY106" s="130"/>
      <c r="DZ106" s="130"/>
      <c r="EA106" s="130"/>
      <c r="EB106" s="130"/>
      <c r="EC106" s="130"/>
      <c r="ED106" s="130"/>
      <c r="EE106" s="130"/>
      <c r="EF106" s="130"/>
      <c r="EG106" s="130"/>
      <c r="EH106" s="130"/>
      <c r="EI106" s="130"/>
      <c r="EJ106" s="130"/>
      <c r="EK106" s="130"/>
    </row>
    <row r="107" spans="1:141" s="5" customFormat="1" ht="15" customHeight="1" hidden="1">
      <c r="A107" s="115" t="s">
        <v>60</v>
      </c>
      <c r="B107" s="116"/>
      <c r="C107" s="116"/>
      <c r="D107" s="116"/>
      <c r="E107" s="116"/>
      <c r="F107" s="116"/>
      <c r="G107" s="117"/>
      <c r="H107" s="106" t="s">
        <v>171</v>
      </c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8"/>
      <c r="AP107" s="109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1"/>
      <c r="BF107" s="109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1"/>
      <c r="BV107" s="109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1"/>
      <c r="DV107" s="130">
        <f>AP107*BF107*1000</f>
        <v>0</v>
      </c>
      <c r="DW107" s="130"/>
      <c r="DX107" s="130"/>
      <c r="DY107" s="130"/>
      <c r="DZ107" s="130"/>
      <c r="EA107" s="130"/>
      <c r="EB107" s="130"/>
      <c r="EC107" s="130"/>
      <c r="ED107" s="130"/>
      <c r="EE107" s="130"/>
      <c r="EF107" s="130"/>
      <c r="EG107" s="130"/>
      <c r="EH107" s="130"/>
      <c r="EI107" s="130"/>
      <c r="EJ107" s="130"/>
      <c r="EK107" s="130"/>
    </row>
    <row r="108" spans="1:141" s="5" customFormat="1" ht="15" customHeight="1">
      <c r="A108" s="118"/>
      <c r="B108" s="118"/>
      <c r="C108" s="118"/>
      <c r="D108" s="118"/>
      <c r="E108" s="118"/>
      <c r="F108" s="118"/>
      <c r="G108" s="118"/>
      <c r="H108" s="176" t="s">
        <v>2</v>
      </c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8"/>
      <c r="AP108" s="158" t="s">
        <v>3</v>
      </c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09" t="s">
        <v>3</v>
      </c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1"/>
      <c r="BV108" s="158" t="s">
        <v>3</v>
      </c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  <c r="CY108" s="158"/>
      <c r="CZ108" s="158"/>
      <c r="DA108" s="158"/>
      <c r="DB108" s="158"/>
      <c r="DC108" s="158"/>
      <c r="DD108" s="158"/>
      <c r="DE108" s="158"/>
      <c r="DF108" s="158"/>
      <c r="DG108" s="158"/>
      <c r="DH108" s="158"/>
      <c r="DI108" s="158"/>
      <c r="DJ108" s="158"/>
      <c r="DK108" s="158"/>
      <c r="DL108" s="158"/>
      <c r="DM108" s="158"/>
      <c r="DN108" s="158"/>
      <c r="DO108" s="158"/>
      <c r="DP108" s="158"/>
      <c r="DQ108" s="158"/>
      <c r="DR108" s="158"/>
      <c r="DS108" s="158"/>
      <c r="DT108" s="158"/>
      <c r="DU108" s="158"/>
      <c r="DV108" s="130">
        <f>SUM(DV105:DV107)</f>
        <v>452992.93999999994</v>
      </c>
      <c r="DW108" s="130"/>
      <c r="DX108" s="130"/>
      <c r="DY108" s="130"/>
      <c r="DZ108" s="130"/>
      <c r="EA108" s="130"/>
      <c r="EB108" s="130"/>
      <c r="EC108" s="130"/>
      <c r="ED108" s="130"/>
      <c r="EE108" s="130"/>
      <c r="EF108" s="130"/>
      <c r="EG108" s="130"/>
      <c r="EH108" s="130"/>
      <c r="EI108" s="130"/>
      <c r="EJ108" s="130"/>
      <c r="EK108" s="130"/>
    </row>
    <row r="109" spans="1:141" s="5" customFormat="1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</row>
    <row r="110" ht="15" customHeight="1"/>
    <row r="111" spans="1:141" ht="12" customHeight="1">
      <c r="A111" s="129" t="s">
        <v>172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29"/>
      <c r="DF111" s="129"/>
      <c r="DG111" s="129"/>
      <c r="DH111" s="129"/>
      <c r="DI111" s="129"/>
      <c r="DJ111" s="129"/>
      <c r="DK111" s="129"/>
      <c r="DL111" s="129"/>
      <c r="DM111" s="129"/>
      <c r="DN111" s="129"/>
      <c r="DO111" s="129"/>
      <c r="DP111" s="129"/>
      <c r="DQ111" s="129"/>
      <c r="DR111" s="129"/>
      <c r="DS111" s="129"/>
      <c r="DT111" s="129"/>
      <c r="DU111" s="129"/>
      <c r="DV111" s="129"/>
      <c r="DW111" s="129"/>
      <c r="DX111" s="129"/>
      <c r="DY111" s="129"/>
      <c r="DZ111" s="129"/>
      <c r="EA111" s="129"/>
      <c r="EB111" s="129"/>
      <c r="EC111" s="129"/>
      <c r="ED111" s="129"/>
      <c r="EE111" s="129"/>
      <c r="EF111" s="129"/>
      <c r="EG111" s="129"/>
      <c r="EH111" s="129"/>
      <c r="EI111" s="129"/>
      <c r="EJ111" s="129"/>
      <c r="EK111" s="129"/>
    </row>
    <row r="112" spans="1:141" s="6" customFormat="1" ht="14.25">
      <c r="A112" s="11" t="s">
        <v>6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99" t="s">
        <v>57</v>
      </c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199"/>
      <c r="BP112" s="199"/>
      <c r="BQ112" s="199"/>
      <c r="BR112" s="199"/>
      <c r="BS112" s="199"/>
      <c r="BT112" s="199"/>
      <c r="BU112" s="199"/>
      <c r="BV112" s="199"/>
      <c r="BW112" s="199"/>
      <c r="BX112" s="199"/>
      <c r="BY112" s="199"/>
      <c r="BZ112" s="199"/>
      <c r="CA112" s="199"/>
      <c r="CB112" s="199"/>
      <c r="CC112" s="199"/>
      <c r="CD112" s="199"/>
      <c r="CE112" s="199"/>
      <c r="CF112" s="199"/>
      <c r="CG112" s="199"/>
      <c r="CH112" s="199"/>
      <c r="CI112" s="199"/>
      <c r="CJ112" s="199"/>
      <c r="CK112" s="199"/>
      <c r="CL112" s="199"/>
      <c r="CM112" s="199"/>
      <c r="CN112" s="199"/>
      <c r="CO112" s="199"/>
      <c r="CP112" s="199"/>
      <c r="CQ112" s="199"/>
      <c r="CR112" s="199"/>
      <c r="CS112" s="199"/>
      <c r="CT112" s="199"/>
      <c r="CU112" s="199"/>
      <c r="CV112" s="199"/>
      <c r="CW112" s="199"/>
      <c r="CX112" s="199"/>
      <c r="CY112" s="199"/>
      <c r="CZ112" s="199"/>
      <c r="DA112" s="199"/>
      <c r="DB112" s="199"/>
      <c r="DC112" s="199"/>
      <c r="DD112" s="199"/>
      <c r="DE112" s="199"/>
      <c r="DF112" s="199"/>
      <c r="DG112" s="199"/>
      <c r="DH112" s="199"/>
      <c r="DI112" s="199"/>
      <c r="DJ112" s="199"/>
      <c r="DK112" s="199"/>
      <c r="DL112" s="199"/>
      <c r="DM112" s="199"/>
      <c r="DN112" s="199"/>
      <c r="DO112" s="199"/>
      <c r="DP112" s="199"/>
      <c r="DQ112" s="199"/>
      <c r="DR112" s="199"/>
      <c r="DS112" s="199"/>
      <c r="DT112" s="199"/>
      <c r="DU112" s="199"/>
      <c r="DV112" s="199"/>
      <c r="DW112" s="199"/>
      <c r="DX112" s="199"/>
      <c r="DY112" s="199"/>
      <c r="DZ112" s="199"/>
      <c r="EA112" s="199"/>
      <c r="EB112" s="199"/>
      <c r="EC112" s="199"/>
      <c r="ED112" s="199"/>
      <c r="EE112" s="199"/>
      <c r="EF112" s="199"/>
      <c r="EG112" s="199"/>
      <c r="EH112" s="199"/>
      <c r="EI112" s="199"/>
      <c r="EJ112" s="199"/>
      <c r="EK112" s="199"/>
    </row>
    <row r="113" spans="1:141" s="6" customFormat="1" ht="6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</row>
    <row r="114" spans="1:141" s="6" customFormat="1" ht="14.25">
      <c r="A114" s="98" t="s">
        <v>5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9" t="s">
        <v>58</v>
      </c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99"/>
      <c r="CX114" s="99"/>
      <c r="CY114" s="99"/>
      <c r="CZ114" s="99"/>
      <c r="DA114" s="99"/>
      <c r="DB114" s="99"/>
      <c r="DC114" s="99"/>
      <c r="DD114" s="99"/>
      <c r="DE114" s="99"/>
      <c r="DF114" s="99"/>
      <c r="DG114" s="99"/>
      <c r="DH114" s="99"/>
      <c r="DI114" s="99"/>
      <c r="DJ114" s="99"/>
      <c r="DK114" s="99"/>
      <c r="DL114" s="99"/>
      <c r="DM114" s="99"/>
      <c r="DN114" s="99"/>
      <c r="DO114" s="99"/>
      <c r="DP114" s="99"/>
      <c r="DQ114" s="99"/>
      <c r="DR114" s="99"/>
      <c r="DS114" s="99"/>
      <c r="DT114" s="99"/>
      <c r="DU114" s="99"/>
      <c r="DV114" s="99"/>
      <c r="DW114" s="99"/>
      <c r="DX114" s="99"/>
      <c r="DY114" s="99"/>
      <c r="DZ114" s="99"/>
      <c r="EA114" s="99"/>
      <c r="EB114" s="99"/>
      <c r="EC114" s="99"/>
      <c r="ED114" s="99"/>
      <c r="EE114" s="99"/>
      <c r="EF114" s="99"/>
      <c r="EG114" s="99"/>
      <c r="EH114" s="99"/>
      <c r="EI114" s="99"/>
      <c r="EJ114" s="99"/>
      <c r="EK114" s="99"/>
    </row>
    <row r="115" ht="10.5" customHeight="1">
      <c r="A115" s="11" t="s">
        <v>61</v>
      </c>
    </row>
    <row r="116" spans="1:141" s="6" customFormat="1" ht="17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</row>
    <row r="117" spans="1:141" ht="59.25" customHeight="1">
      <c r="A117" s="141" t="s">
        <v>0</v>
      </c>
      <c r="B117" s="142"/>
      <c r="C117" s="142"/>
      <c r="D117" s="142"/>
      <c r="E117" s="142"/>
      <c r="F117" s="142"/>
      <c r="G117" s="143"/>
      <c r="H117" s="141" t="s">
        <v>9</v>
      </c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3"/>
      <c r="BD117" s="120" t="s">
        <v>53</v>
      </c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2"/>
      <c r="BT117" s="120" t="s">
        <v>54</v>
      </c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2"/>
      <c r="DB117" s="120" t="s">
        <v>108</v>
      </c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 s="122"/>
      <c r="DT117" s="141" t="s">
        <v>109</v>
      </c>
      <c r="DU117" s="142"/>
      <c r="DV117" s="142"/>
      <c r="DW117" s="142"/>
      <c r="DX117" s="142"/>
      <c r="DY117" s="142"/>
      <c r="DZ117" s="142"/>
      <c r="EA117" s="142"/>
      <c r="EB117" s="142"/>
      <c r="EC117" s="142"/>
      <c r="ED117" s="142"/>
      <c r="EE117" s="142"/>
      <c r="EF117" s="142"/>
      <c r="EG117" s="142"/>
      <c r="EH117" s="142"/>
      <c r="EI117" s="142"/>
      <c r="EJ117" s="142"/>
      <c r="EK117" s="143"/>
    </row>
    <row r="118" spans="1:141" s="3" customFormat="1" ht="15" customHeight="1">
      <c r="A118" s="134">
        <v>1</v>
      </c>
      <c r="B118" s="134"/>
      <c r="C118" s="134"/>
      <c r="D118" s="134"/>
      <c r="E118" s="134"/>
      <c r="F118" s="134"/>
      <c r="G118" s="134"/>
      <c r="H118" s="134">
        <v>2</v>
      </c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23">
        <v>3</v>
      </c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5"/>
      <c r="BT118" s="123">
        <v>4</v>
      </c>
      <c r="BU118" s="124"/>
      <c r="BV118" s="124"/>
      <c r="BW118" s="124"/>
      <c r="BX118" s="124"/>
      <c r="BY118" s="124"/>
      <c r="BZ118" s="124"/>
      <c r="CA118" s="124"/>
      <c r="CB118" s="124"/>
      <c r="CC118" s="124"/>
      <c r="CD118" s="124"/>
      <c r="CE118" s="124"/>
      <c r="CF118" s="124"/>
      <c r="CG118" s="124"/>
      <c r="CH118" s="124"/>
      <c r="CI118" s="124"/>
      <c r="CJ118" s="124"/>
      <c r="CK118" s="124"/>
      <c r="CL118" s="124"/>
      <c r="CM118" s="124"/>
      <c r="CN118" s="124"/>
      <c r="CO118" s="124"/>
      <c r="CP118" s="124"/>
      <c r="CQ118" s="124"/>
      <c r="CR118" s="124"/>
      <c r="CS118" s="124"/>
      <c r="CT118" s="124"/>
      <c r="CU118" s="124"/>
      <c r="CV118" s="124"/>
      <c r="CW118" s="124"/>
      <c r="CX118" s="124"/>
      <c r="CY118" s="124"/>
      <c r="CZ118" s="124"/>
      <c r="DA118" s="125"/>
      <c r="DB118" s="123">
        <v>5</v>
      </c>
      <c r="DC118" s="124"/>
      <c r="DD118" s="124"/>
      <c r="DE118" s="124"/>
      <c r="DF118" s="124"/>
      <c r="DG118" s="124"/>
      <c r="DH118" s="124"/>
      <c r="DI118" s="124"/>
      <c r="DJ118" s="124"/>
      <c r="DK118" s="124"/>
      <c r="DL118" s="124"/>
      <c r="DM118" s="124"/>
      <c r="DN118" s="124"/>
      <c r="DO118" s="124"/>
      <c r="DP118" s="124"/>
      <c r="DQ118" s="124"/>
      <c r="DR118" s="124"/>
      <c r="DS118" s="125"/>
      <c r="DT118" s="134">
        <v>5</v>
      </c>
      <c r="DU118" s="134"/>
      <c r="DV118" s="134"/>
      <c r="DW118" s="134"/>
      <c r="DX118" s="134"/>
      <c r="DY118" s="134"/>
      <c r="DZ118" s="134"/>
      <c r="EA118" s="134"/>
      <c r="EB118" s="134"/>
      <c r="EC118" s="134"/>
      <c r="ED118" s="134"/>
      <c r="EE118" s="134"/>
      <c r="EF118" s="134"/>
      <c r="EG118" s="134"/>
      <c r="EH118" s="134"/>
      <c r="EI118" s="134"/>
      <c r="EJ118" s="134"/>
      <c r="EK118" s="134"/>
    </row>
    <row r="119" spans="1:141" s="4" customFormat="1" ht="12.75" customHeight="1" hidden="1">
      <c r="A119" s="118" t="s">
        <v>19</v>
      </c>
      <c r="B119" s="118"/>
      <c r="C119" s="118"/>
      <c r="D119" s="118"/>
      <c r="E119" s="118"/>
      <c r="F119" s="118"/>
      <c r="G119" s="118"/>
      <c r="H119" s="162" t="s">
        <v>79</v>
      </c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09">
        <v>1</v>
      </c>
      <c r="BE119" s="110"/>
      <c r="BF119" s="110"/>
      <c r="BG119" s="110"/>
      <c r="BH119" s="110"/>
      <c r="BI119" s="110"/>
      <c r="BJ119" s="110"/>
      <c r="BK119" s="110"/>
      <c r="BL119" s="110"/>
      <c r="BM119" s="110"/>
      <c r="BN119" s="110"/>
      <c r="BO119" s="110"/>
      <c r="BP119" s="110"/>
      <c r="BQ119" s="110"/>
      <c r="BR119" s="110"/>
      <c r="BS119" s="111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100">
        <v>0</v>
      </c>
      <c r="DC119" s="101"/>
      <c r="DD119" s="101"/>
      <c r="DE119" s="101"/>
      <c r="DF119" s="101"/>
      <c r="DG119" s="101"/>
      <c r="DH119" s="101"/>
      <c r="DI119" s="101"/>
      <c r="DJ119" s="101"/>
      <c r="DK119" s="101"/>
      <c r="DL119" s="101"/>
      <c r="DM119" s="101"/>
      <c r="DN119" s="101"/>
      <c r="DO119" s="101"/>
      <c r="DP119" s="101"/>
      <c r="DQ119" s="101"/>
      <c r="DR119" s="101"/>
      <c r="DS119" s="102"/>
      <c r="DT119" s="130"/>
      <c r="DU119" s="130"/>
      <c r="DV119" s="130"/>
      <c r="DW119" s="130"/>
      <c r="DX119" s="130"/>
      <c r="DY119" s="130"/>
      <c r="DZ119" s="130"/>
      <c r="EA119" s="130"/>
      <c r="EB119" s="130"/>
      <c r="EC119" s="130"/>
      <c r="ED119" s="130"/>
      <c r="EE119" s="130"/>
      <c r="EF119" s="130"/>
      <c r="EG119" s="130"/>
      <c r="EH119" s="130"/>
      <c r="EI119" s="130"/>
      <c r="EJ119" s="130"/>
      <c r="EK119" s="130"/>
    </row>
    <row r="120" spans="1:141" s="4" customFormat="1" ht="12.75" customHeight="1" hidden="1">
      <c r="A120" s="118" t="s">
        <v>23</v>
      </c>
      <c r="B120" s="118"/>
      <c r="C120" s="118"/>
      <c r="D120" s="118"/>
      <c r="E120" s="118"/>
      <c r="F120" s="118"/>
      <c r="G120" s="118"/>
      <c r="H120" s="162" t="s">
        <v>80</v>
      </c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09">
        <v>1</v>
      </c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1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100">
        <v>0</v>
      </c>
      <c r="DC120" s="101"/>
      <c r="DD120" s="101"/>
      <c r="DE120" s="101"/>
      <c r="DF120" s="101"/>
      <c r="DG120" s="101"/>
      <c r="DH120" s="101"/>
      <c r="DI120" s="101"/>
      <c r="DJ120" s="101"/>
      <c r="DK120" s="101"/>
      <c r="DL120" s="101"/>
      <c r="DM120" s="101"/>
      <c r="DN120" s="101"/>
      <c r="DO120" s="101"/>
      <c r="DP120" s="101"/>
      <c r="DQ120" s="101"/>
      <c r="DR120" s="101"/>
      <c r="DS120" s="102"/>
      <c r="DT120" s="130"/>
      <c r="DU120" s="130"/>
      <c r="DV120" s="130"/>
      <c r="DW120" s="130"/>
      <c r="DX120" s="130"/>
      <c r="DY120" s="130"/>
      <c r="DZ120" s="130"/>
      <c r="EA120" s="130"/>
      <c r="EB120" s="130"/>
      <c r="EC120" s="130"/>
      <c r="ED120" s="130"/>
      <c r="EE120" s="130"/>
      <c r="EF120" s="130"/>
      <c r="EG120" s="130"/>
      <c r="EH120" s="130"/>
      <c r="EI120" s="130"/>
      <c r="EJ120" s="130"/>
      <c r="EK120" s="130"/>
    </row>
    <row r="121" spans="1:141" s="4" customFormat="1" ht="12.75" customHeight="1" hidden="1">
      <c r="A121" s="118" t="s">
        <v>29</v>
      </c>
      <c r="B121" s="118"/>
      <c r="C121" s="118"/>
      <c r="D121" s="118"/>
      <c r="E121" s="118"/>
      <c r="F121" s="118"/>
      <c r="G121" s="118"/>
      <c r="H121" s="162" t="s">
        <v>81</v>
      </c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09">
        <v>1</v>
      </c>
      <c r="BE121" s="110"/>
      <c r="BF121" s="110"/>
      <c r="BG121" s="110"/>
      <c r="BH121" s="110"/>
      <c r="BI121" s="110"/>
      <c r="BJ121" s="110"/>
      <c r="BK121" s="110"/>
      <c r="BL121" s="110"/>
      <c r="BM121" s="110"/>
      <c r="BN121" s="110"/>
      <c r="BO121" s="110"/>
      <c r="BP121" s="110"/>
      <c r="BQ121" s="110"/>
      <c r="BR121" s="110"/>
      <c r="BS121" s="111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100">
        <v>0</v>
      </c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2"/>
      <c r="DT121" s="130"/>
      <c r="DU121" s="130"/>
      <c r="DV121" s="130"/>
      <c r="DW121" s="130"/>
      <c r="DX121" s="130"/>
      <c r="DY121" s="130"/>
      <c r="DZ121" s="130"/>
      <c r="EA121" s="130"/>
      <c r="EB121" s="130"/>
      <c r="EC121" s="130"/>
      <c r="ED121" s="130"/>
      <c r="EE121" s="130"/>
      <c r="EF121" s="130"/>
      <c r="EG121" s="130"/>
      <c r="EH121" s="130"/>
      <c r="EI121" s="130"/>
      <c r="EJ121" s="130"/>
      <c r="EK121" s="130"/>
    </row>
    <row r="122" spans="1:141" s="4" customFormat="1" ht="12.75" customHeight="1" hidden="1">
      <c r="A122" s="118" t="s">
        <v>60</v>
      </c>
      <c r="B122" s="118"/>
      <c r="C122" s="118"/>
      <c r="D122" s="118"/>
      <c r="E122" s="118"/>
      <c r="F122" s="118"/>
      <c r="G122" s="118"/>
      <c r="H122" s="106" t="s">
        <v>84</v>
      </c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8"/>
      <c r="BD122" s="109">
        <v>1</v>
      </c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1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100">
        <v>0</v>
      </c>
      <c r="DC122" s="101"/>
      <c r="DD122" s="101"/>
      <c r="DE122" s="101"/>
      <c r="DF122" s="101"/>
      <c r="DG122" s="101"/>
      <c r="DH122" s="101"/>
      <c r="DI122" s="101"/>
      <c r="DJ122" s="101"/>
      <c r="DK122" s="101"/>
      <c r="DL122" s="101"/>
      <c r="DM122" s="101"/>
      <c r="DN122" s="101"/>
      <c r="DO122" s="101"/>
      <c r="DP122" s="101"/>
      <c r="DQ122" s="101"/>
      <c r="DR122" s="101"/>
      <c r="DS122" s="102"/>
      <c r="DT122" s="130"/>
      <c r="DU122" s="130"/>
      <c r="DV122" s="130"/>
      <c r="DW122" s="130"/>
      <c r="DX122" s="130"/>
      <c r="DY122" s="130"/>
      <c r="DZ122" s="130"/>
      <c r="EA122" s="130"/>
      <c r="EB122" s="130"/>
      <c r="EC122" s="130"/>
      <c r="ED122" s="130"/>
      <c r="EE122" s="130"/>
      <c r="EF122" s="130"/>
      <c r="EG122" s="130"/>
      <c r="EH122" s="130"/>
      <c r="EI122" s="130"/>
      <c r="EJ122" s="130"/>
      <c r="EK122" s="130"/>
    </row>
    <row r="123" spans="1:141" s="4" customFormat="1" ht="12.75" customHeight="1" hidden="1">
      <c r="A123" s="118" t="s">
        <v>62</v>
      </c>
      <c r="B123" s="118"/>
      <c r="C123" s="118"/>
      <c r="D123" s="118"/>
      <c r="E123" s="118"/>
      <c r="F123" s="118"/>
      <c r="G123" s="118"/>
      <c r="H123" s="106" t="s">
        <v>85</v>
      </c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8"/>
      <c r="BD123" s="109">
        <v>1</v>
      </c>
      <c r="BE123" s="110"/>
      <c r="BF123" s="110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1"/>
      <c r="BT123" s="158">
        <v>1</v>
      </c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100">
        <v>0</v>
      </c>
      <c r="DC123" s="101"/>
      <c r="DD123" s="101"/>
      <c r="DE123" s="101"/>
      <c r="DF123" s="101"/>
      <c r="DG123" s="101"/>
      <c r="DH123" s="101"/>
      <c r="DI123" s="101"/>
      <c r="DJ123" s="101"/>
      <c r="DK123" s="101"/>
      <c r="DL123" s="101"/>
      <c r="DM123" s="101"/>
      <c r="DN123" s="101"/>
      <c r="DO123" s="101"/>
      <c r="DP123" s="101"/>
      <c r="DQ123" s="101"/>
      <c r="DR123" s="101"/>
      <c r="DS123" s="102"/>
      <c r="DT123" s="130"/>
      <c r="DU123" s="130"/>
      <c r="DV123" s="130"/>
      <c r="DW123" s="130"/>
      <c r="DX123" s="130"/>
      <c r="DY123" s="130"/>
      <c r="DZ123" s="130"/>
      <c r="EA123" s="130"/>
      <c r="EB123" s="130"/>
      <c r="EC123" s="130"/>
      <c r="ED123" s="130"/>
      <c r="EE123" s="130"/>
      <c r="EF123" s="130"/>
      <c r="EG123" s="130"/>
      <c r="EH123" s="130"/>
      <c r="EI123" s="130"/>
      <c r="EJ123" s="130"/>
      <c r="EK123" s="130"/>
    </row>
    <row r="124" spans="1:141" s="4" customFormat="1" ht="12.75" customHeight="1" hidden="1">
      <c r="A124" s="118" t="s">
        <v>82</v>
      </c>
      <c r="B124" s="118"/>
      <c r="C124" s="118"/>
      <c r="D124" s="118"/>
      <c r="E124" s="118"/>
      <c r="F124" s="118"/>
      <c r="G124" s="118"/>
      <c r="H124" s="162" t="s">
        <v>87</v>
      </c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09">
        <v>1</v>
      </c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1"/>
      <c r="BT124" s="158">
        <v>1</v>
      </c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100">
        <v>0</v>
      </c>
      <c r="DC124" s="101"/>
      <c r="DD124" s="101"/>
      <c r="DE124" s="101"/>
      <c r="DF124" s="101"/>
      <c r="DG124" s="101"/>
      <c r="DH124" s="101"/>
      <c r="DI124" s="101"/>
      <c r="DJ124" s="101"/>
      <c r="DK124" s="101"/>
      <c r="DL124" s="101"/>
      <c r="DM124" s="101"/>
      <c r="DN124" s="101"/>
      <c r="DO124" s="101"/>
      <c r="DP124" s="101"/>
      <c r="DQ124" s="101"/>
      <c r="DR124" s="101"/>
      <c r="DS124" s="102"/>
      <c r="DT124" s="130"/>
      <c r="DU124" s="130"/>
      <c r="DV124" s="130"/>
      <c r="DW124" s="130"/>
      <c r="DX124" s="130"/>
      <c r="DY124" s="130"/>
      <c r="DZ124" s="130"/>
      <c r="EA124" s="130"/>
      <c r="EB124" s="130"/>
      <c r="EC124" s="130"/>
      <c r="ED124" s="130"/>
      <c r="EE124" s="130"/>
      <c r="EF124" s="130"/>
      <c r="EG124" s="130"/>
      <c r="EH124" s="130"/>
      <c r="EI124" s="130"/>
      <c r="EJ124" s="130"/>
      <c r="EK124" s="130"/>
    </row>
    <row r="125" spans="1:141" s="4" customFormat="1" ht="12.75" customHeight="1" hidden="1">
      <c r="A125" s="118" t="s">
        <v>83</v>
      </c>
      <c r="B125" s="118"/>
      <c r="C125" s="118"/>
      <c r="D125" s="118"/>
      <c r="E125" s="118"/>
      <c r="F125" s="118"/>
      <c r="G125" s="118"/>
      <c r="H125" s="162" t="s">
        <v>88</v>
      </c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09">
        <v>1</v>
      </c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1"/>
      <c r="BT125" s="158">
        <v>1</v>
      </c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100">
        <v>0</v>
      </c>
      <c r="DC125" s="101"/>
      <c r="DD125" s="101"/>
      <c r="DE125" s="101"/>
      <c r="DF125" s="101"/>
      <c r="DG125" s="101"/>
      <c r="DH125" s="101"/>
      <c r="DI125" s="101"/>
      <c r="DJ125" s="101"/>
      <c r="DK125" s="101"/>
      <c r="DL125" s="101"/>
      <c r="DM125" s="101"/>
      <c r="DN125" s="101"/>
      <c r="DO125" s="101"/>
      <c r="DP125" s="101"/>
      <c r="DQ125" s="101"/>
      <c r="DR125" s="101"/>
      <c r="DS125" s="102"/>
      <c r="DT125" s="130"/>
      <c r="DU125" s="130"/>
      <c r="DV125" s="130"/>
      <c r="DW125" s="130"/>
      <c r="DX125" s="130"/>
      <c r="DY125" s="130"/>
      <c r="DZ125" s="130"/>
      <c r="EA125" s="130"/>
      <c r="EB125" s="130"/>
      <c r="EC125" s="130"/>
      <c r="ED125" s="130"/>
      <c r="EE125" s="130"/>
      <c r="EF125" s="130"/>
      <c r="EG125" s="130"/>
      <c r="EH125" s="130"/>
      <c r="EI125" s="130"/>
      <c r="EJ125" s="130"/>
      <c r="EK125" s="130"/>
    </row>
    <row r="126" spans="1:141" s="4" customFormat="1" ht="12.75" customHeight="1" hidden="1">
      <c r="A126" s="118" t="s">
        <v>86</v>
      </c>
      <c r="B126" s="118"/>
      <c r="C126" s="118"/>
      <c r="D126" s="118"/>
      <c r="E126" s="118"/>
      <c r="F126" s="118"/>
      <c r="G126" s="118"/>
      <c r="H126" s="162" t="s">
        <v>91</v>
      </c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09">
        <v>1</v>
      </c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1"/>
      <c r="BT126" s="158">
        <v>1</v>
      </c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100">
        <v>0</v>
      </c>
      <c r="DC126" s="101"/>
      <c r="DD126" s="101"/>
      <c r="DE126" s="101"/>
      <c r="DF126" s="101"/>
      <c r="DG126" s="101"/>
      <c r="DH126" s="101"/>
      <c r="DI126" s="101"/>
      <c r="DJ126" s="101"/>
      <c r="DK126" s="101"/>
      <c r="DL126" s="101"/>
      <c r="DM126" s="101"/>
      <c r="DN126" s="101"/>
      <c r="DO126" s="101"/>
      <c r="DP126" s="101"/>
      <c r="DQ126" s="101"/>
      <c r="DR126" s="101"/>
      <c r="DS126" s="102"/>
      <c r="DT126" s="130"/>
      <c r="DU126" s="130"/>
      <c r="DV126" s="130"/>
      <c r="DW126" s="130"/>
      <c r="DX126" s="130"/>
      <c r="DY126" s="130"/>
      <c r="DZ126" s="130"/>
      <c r="EA126" s="130"/>
      <c r="EB126" s="130"/>
      <c r="EC126" s="130"/>
      <c r="ED126" s="130"/>
      <c r="EE126" s="130"/>
      <c r="EF126" s="130"/>
      <c r="EG126" s="130"/>
      <c r="EH126" s="130"/>
      <c r="EI126" s="130"/>
      <c r="EJ126" s="130"/>
      <c r="EK126" s="130"/>
    </row>
    <row r="127" spans="1:141" s="4" customFormat="1" ht="12.75" customHeight="1" hidden="1">
      <c r="A127" s="118" t="s">
        <v>89</v>
      </c>
      <c r="B127" s="118"/>
      <c r="C127" s="118"/>
      <c r="D127" s="118"/>
      <c r="E127" s="118"/>
      <c r="F127" s="118"/>
      <c r="G127" s="118"/>
      <c r="H127" s="162" t="s">
        <v>92</v>
      </c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09">
        <v>1</v>
      </c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1"/>
      <c r="BT127" s="158">
        <v>1</v>
      </c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100">
        <v>0</v>
      </c>
      <c r="DC127" s="101"/>
      <c r="DD127" s="101"/>
      <c r="DE127" s="101"/>
      <c r="DF127" s="101"/>
      <c r="DG127" s="101"/>
      <c r="DH127" s="101"/>
      <c r="DI127" s="101"/>
      <c r="DJ127" s="101"/>
      <c r="DK127" s="101"/>
      <c r="DL127" s="101"/>
      <c r="DM127" s="101"/>
      <c r="DN127" s="101"/>
      <c r="DO127" s="101"/>
      <c r="DP127" s="101"/>
      <c r="DQ127" s="101"/>
      <c r="DR127" s="101"/>
      <c r="DS127" s="102"/>
      <c r="DT127" s="130"/>
      <c r="DU127" s="130"/>
      <c r="DV127" s="130"/>
      <c r="DW127" s="130"/>
      <c r="DX127" s="130"/>
      <c r="DY127" s="130"/>
      <c r="DZ127" s="130"/>
      <c r="EA127" s="130"/>
      <c r="EB127" s="130"/>
      <c r="EC127" s="130"/>
      <c r="ED127" s="130"/>
      <c r="EE127" s="130"/>
      <c r="EF127" s="130"/>
      <c r="EG127" s="130"/>
      <c r="EH127" s="130"/>
      <c r="EI127" s="130"/>
      <c r="EJ127" s="130"/>
      <c r="EK127" s="130"/>
    </row>
    <row r="128" spans="1:141" s="4" customFormat="1" ht="12.75" customHeight="1" hidden="1">
      <c r="A128" s="118" t="s">
        <v>90</v>
      </c>
      <c r="B128" s="118"/>
      <c r="C128" s="118"/>
      <c r="D128" s="118"/>
      <c r="E128" s="118"/>
      <c r="F128" s="118"/>
      <c r="G128" s="118"/>
      <c r="H128" s="162" t="s">
        <v>93</v>
      </c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09">
        <v>1</v>
      </c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0"/>
      <c r="BQ128" s="110"/>
      <c r="BR128" s="110"/>
      <c r="BS128" s="111"/>
      <c r="BT128" s="158">
        <v>1</v>
      </c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100">
        <v>0</v>
      </c>
      <c r="DC128" s="101"/>
      <c r="DD128" s="101"/>
      <c r="DE128" s="101"/>
      <c r="DF128" s="101"/>
      <c r="DG128" s="101"/>
      <c r="DH128" s="101"/>
      <c r="DI128" s="101"/>
      <c r="DJ128" s="101"/>
      <c r="DK128" s="101"/>
      <c r="DL128" s="101"/>
      <c r="DM128" s="101"/>
      <c r="DN128" s="101"/>
      <c r="DO128" s="101"/>
      <c r="DP128" s="101"/>
      <c r="DQ128" s="101"/>
      <c r="DR128" s="101"/>
      <c r="DS128" s="102"/>
      <c r="DT128" s="130"/>
      <c r="DU128" s="130"/>
      <c r="DV128" s="130"/>
      <c r="DW128" s="130"/>
      <c r="DX128" s="130"/>
      <c r="DY128" s="130"/>
      <c r="DZ128" s="130"/>
      <c r="EA128" s="130"/>
      <c r="EB128" s="130"/>
      <c r="EC128" s="130"/>
      <c r="ED128" s="130"/>
      <c r="EE128" s="130"/>
      <c r="EF128" s="130"/>
      <c r="EG128" s="130"/>
      <c r="EH128" s="130"/>
      <c r="EI128" s="130"/>
      <c r="EJ128" s="130"/>
      <c r="EK128" s="130"/>
    </row>
    <row r="129" spans="1:141" s="4" customFormat="1" ht="12.75">
      <c r="A129" s="118" t="s">
        <v>19</v>
      </c>
      <c r="B129" s="118"/>
      <c r="C129" s="118"/>
      <c r="D129" s="118"/>
      <c r="E129" s="118"/>
      <c r="F129" s="118"/>
      <c r="G129" s="118"/>
      <c r="H129" s="162" t="s">
        <v>173</v>
      </c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09">
        <v>1</v>
      </c>
      <c r="BE129" s="110"/>
      <c r="BF129" s="110"/>
      <c r="BG129" s="110"/>
      <c r="BH129" s="110"/>
      <c r="BI129" s="110"/>
      <c r="BJ129" s="110"/>
      <c r="BK129" s="110"/>
      <c r="BL129" s="110"/>
      <c r="BM129" s="110"/>
      <c r="BN129" s="110"/>
      <c r="BO129" s="110"/>
      <c r="BP129" s="110"/>
      <c r="BQ129" s="110"/>
      <c r="BR129" s="110"/>
      <c r="BS129" s="111"/>
      <c r="BT129" s="109">
        <v>1</v>
      </c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0"/>
      <c r="CQ129" s="110"/>
      <c r="CR129" s="110"/>
      <c r="CS129" s="110"/>
      <c r="CT129" s="110"/>
      <c r="CU129" s="110"/>
      <c r="CV129" s="110"/>
      <c r="CW129" s="110"/>
      <c r="CX129" s="110"/>
      <c r="CY129" s="110"/>
      <c r="CZ129" s="110"/>
      <c r="DA129" s="111"/>
      <c r="DB129" s="100"/>
      <c r="DC129" s="101"/>
      <c r="DD129" s="101"/>
      <c r="DE129" s="101"/>
      <c r="DF129" s="101"/>
      <c r="DG129" s="101"/>
      <c r="DH129" s="101"/>
      <c r="DI129" s="101"/>
      <c r="DJ129" s="101"/>
      <c r="DK129" s="101"/>
      <c r="DL129" s="101"/>
      <c r="DM129" s="101"/>
      <c r="DN129" s="101"/>
      <c r="DO129" s="101"/>
      <c r="DP129" s="101"/>
      <c r="DQ129" s="101"/>
      <c r="DR129" s="101"/>
      <c r="DS129" s="102"/>
      <c r="DT129" s="130">
        <v>25291.57</v>
      </c>
      <c r="DU129" s="130"/>
      <c r="DV129" s="130"/>
      <c r="DW129" s="130"/>
      <c r="DX129" s="130"/>
      <c r="DY129" s="130"/>
      <c r="DZ129" s="130"/>
      <c r="EA129" s="130"/>
      <c r="EB129" s="130"/>
      <c r="EC129" s="130"/>
      <c r="ED129" s="130"/>
      <c r="EE129" s="130"/>
      <c r="EF129" s="130"/>
      <c r="EG129" s="130"/>
      <c r="EH129" s="130"/>
      <c r="EI129" s="130"/>
      <c r="EJ129" s="130"/>
      <c r="EK129" s="130"/>
    </row>
    <row r="130" spans="1:141" s="4" customFormat="1" ht="12.75">
      <c r="A130" s="115" t="s">
        <v>23</v>
      </c>
      <c r="B130" s="116"/>
      <c r="C130" s="116"/>
      <c r="D130" s="116"/>
      <c r="E130" s="116"/>
      <c r="F130" s="116"/>
      <c r="G130" s="117"/>
      <c r="H130" s="106" t="s">
        <v>174</v>
      </c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8"/>
      <c r="BD130" s="109">
        <v>1</v>
      </c>
      <c r="BE130" s="110"/>
      <c r="BF130" s="110"/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10"/>
      <c r="BQ130" s="110"/>
      <c r="BR130" s="110"/>
      <c r="BS130" s="111"/>
      <c r="BT130" s="109">
        <v>1</v>
      </c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11"/>
      <c r="DB130" s="100"/>
      <c r="DC130" s="101"/>
      <c r="DD130" s="101"/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1"/>
      <c r="DQ130" s="101"/>
      <c r="DR130" s="101"/>
      <c r="DS130" s="102"/>
      <c r="DT130" s="100">
        <v>26000</v>
      </c>
      <c r="DU130" s="101"/>
      <c r="DV130" s="101"/>
      <c r="DW130" s="101"/>
      <c r="DX130" s="101"/>
      <c r="DY130" s="101"/>
      <c r="DZ130" s="101"/>
      <c r="EA130" s="101"/>
      <c r="EB130" s="101"/>
      <c r="EC130" s="101"/>
      <c r="ED130" s="101"/>
      <c r="EE130" s="101"/>
      <c r="EF130" s="101"/>
      <c r="EG130" s="101"/>
      <c r="EH130" s="101"/>
      <c r="EI130" s="101"/>
      <c r="EJ130" s="101"/>
      <c r="EK130" s="102"/>
    </row>
    <row r="131" spans="1:141" s="4" customFormat="1" ht="12.75">
      <c r="A131" s="115" t="s">
        <v>29</v>
      </c>
      <c r="B131" s="116"/>
      <c r="C131" s="116"/>
      <c r="D131" s="116"/>
      <c r="E131" s="116"/>
      <c r="F131" s="116"/>
      <c r="G131" s="117"/>
      <c r="H131" s="106" t="s">
        <v>175</v>
      </c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8"/>
      <c r="BD131" s="109">
        <v>1</v>
      </c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1"/>
      <c r="BT131" s="109">
        <v>1</v>
      </c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1"/>
      <c r="DB131" s="100"/>
      <c r="DC131" s="101"/>
      <c r="DD131" s="101"/>
      <c r="DE131" s="101"/>
      <c r="DF131" s="101"/>
      <c r="DG131" s="101"/>
      <c r="DH131" s="101"/>
      <c r="DI131" s="101"/>
      <c r="DJ131" s="101"/>
      <c r="DK131" s="101"/>
      <c r="DL131" s="101"/>
      <c r="DM131" s="101"/>
      <c r="DN131" s="101"/>
      <c r="DO131" s="101"/>
      <c r="DP131" s="101"/>
      <c r="DQ131" s="101"/>
      <c r="DR131" s="101"/>
      <c r="DS131" s="102"/>
      <c r="DT131" s="100">
        <v>24500</v>
      </c>
      <c r="DU131" s="101"/>
      <c r="DV131" s="101"/>
      <c r="DW131" s="101"/>
      <c r="DX131" s="101"/>
      <c r="DY131" s="101"/>
      <c r="DZ131" s="101"/>
      <c r="EA131" s="101"/>
      <c r="EB131" s="101"/>
      <c r="EC131" s="101"/>
      <c r="ED131" s="101"/>
      <c r="EE131" s="101"/>
      <c r="EF131" s="101"/>
      <c r="EG131" s="101"/>
      <c r="EH131" s="101"/>
      <c r="EI131" s="101"/>
      <c r="EJ131" s="101"/>
      <c r="EK131" s="102"/>
    </row>
    <row r="132" spans="1:141" s="5" customFormat="1" ht="15" customHeight="1">
      <c r="A132" s="118"/>
      <c r="B132" s="118"/>
      <c r="C132" s="118"/>
      <c r="D132" s="118"/>
      <c r="E132" s="118"/>
      <c r="F132" s="118"/>
      <c r="G132" s="118"/>
      <c r="H132" s="153" t="s">
        <v>102</v>
      </c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4"/>
      <c r="BD132" s="155" t="s">
        <v>3</v>
      </c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7"/>
      <c r="BT132" s="155" t="s">
        <v>3</v>
      </c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56"/>
      <c r="CM132" s="156"/>
      <c r="CN132" s="156"/>
      <c r="CO132" s="156"/>
      <c r="CP132" s="156"/>
      <c r="CQ132" s="156"/>
      <c r="CR132" s="156"/>
      <c r="CS132" s="156"/>
      <c r="CT132" s="156"/>
      <c r="CU132" s="156"/>
      <c r="CV132" s="156"/>
      <c r="CW132" s="156"/>
      <c r="CX132" s="156"/>
      <c r="CY132" s="156"/>
      <c r="CZ132" s="156"/>
      <c r="DA132" s="157"/>
      <c r="DB132" s="150">
        <f>SUM(DB119:DB129)</f>
        <v>0</v>
      </c>
      <c r="DC132" s="151"/>
      <c r="DD132" s="151"/>
      <c r="DE132" s="151"/>
      <c r="DF132" s="151"/>
      <c r="DG132" s="151"/>
      <c r="DH132" s="151"/>
      <c r="DI132" s="151"/>
      <c r="DJ132" s="151"/>
      <c r="DK132" s="151"/>
      <c r="DL132" s="151"/>
      <c r="DM132" s="151"/>
      <c r="DN132" s="151"/>
      <c r="DO132" s="151"/>
      <c r="DP132" s="151"/>
      <c r="DQ132" s="151"/>
      <c r="DR132" s="151"/>
      <c r="DS132" s="152"/>
      <c r="DT132" s="194">
        <f>SUM(DT129:DU131)</f>
        <v>75791.57</v>
      </c>
      <c r="DU132" s="194"/>
      <c r="DV132" s="194"/>
      <c r="DW132" s="194"/>
      <c r="DX132" s="194"/>
      <c r="DY132" s="194"/>
      <c r="DZ132" s="194"/>
      <c r="EA132" s="194"/>
      <c r="EB132" s="194"/>
      <c r="EC132" s="194"/>
      <c r="ED132" s="194"/>
      <c r="EE132" s="194"/>
      <c r="EF132" s="194"/>
      <c r="EG132" s="194"/>
      <c r="EH132" s="194"/>
      <c r="EI132" s="194"/>
      <c r="EJ132" s="194"/>
      <c r="EK132" s="194"/>
    </row>
    <row r="133" spans="1:141" s="5" customFormat="1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</row>
    <row r="134" spans="1:141" ht="12" customHeight="1">
      <c r="A134" s="129" t="s">
        <v>176</v>
      </c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29"/>
      <c r="DF134" s="129"/>
      <c r="DG134" s="129"/>
      <c r="DH134" s="129"/>
      <c r="DI134" s="129"/>
      <c r="DJ134" s="129"/>
      <c r="DK134" s="129"/>
      <c r="DL134" s="129"/>
      <c r="DM134" s="129"/>
      <c r="DN134" s="129"/>
      <c r="DO134" s="129"/>
      <c r="DP134" s="129"/>
      <c r="DQ134" s="129"/>
      <c r="DR134" s="129"/>
      <c r="DS134" s="129"/>
      <c r="DT134" s="129"/>
      <c r="DU134" s="129"/>
      <c r="DV134" s="129"/>
      <c r="DW134" s="129"/>
      <c r="DX134" s="129"/>
      <c r="DY134" s="129"/>
      <c r="DZ134" s="129"/>
      <c r="EA134" s="129"/>
      <c r="EB134" s="129"/>
      <c r="EC134" s="129"/>
      <c r="ED134" s="129"/>
      <c r="EE134" s="129"/>
      <c r="EF134" s="129"/>
      <c r="EG134" s="129"/>
      <c r="EH134" s="129"/>
      <c r="EI134" s="129"/>
      <c r="EJ134" s="129"/>
      <c r="EK134" s="129"/>
    </row>
    <row r="135" spans="1:141" s="6" customFormat="1" ht="14.25">
      <c r="A135" s="98" t="s">
        <v>5</v>
      </c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9" t="s">
        <v>58</v>
      </c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99"/>
      <c r="CV135" s="99"/>
      <c r="CW135" s="99"/>
      <c r="CX135" s="99"/>
      <c r="CY135" s="99"/>
      <c r="CZ135" s="99"/>
      <c r="DA135" s="99"/>
      <c r="DB135" s="99"/>
      <c r="DC135" s="99"/>
      <c r="DD135" s="99"/>
      <c r="DE135" s="99"/>
      <c r="DF135" s="99"/>
      <c r="DG135" s="99"/>
      <c r="DH135" s="99"/>
      <c r="DI135" s="99"/>
      <c r="DJ135" s="99"/>
      <c r="DK135" s="99"/>
      <c r="DL135" s="99"/>
      <c r="DM135" s="99"/>
      <c r="DN135" s="99"/>
      <c r="DO135" s="99"/>
      <c r="DP135" s="99"/>
      <c r="DQ135" s="99"/>
      <c r="DR135" s="99"/>
      <c r="DS135" s="99"/>
      <c r="DT135" s="99"/>
      <c r="DU135" s="99"/>
      <c r="DV135" s="99"/>
      <c r="DW135" s="99"/>
      <c r="DX135" s="99"/>
      <c r="DY135" s="99"/>
      <c r="DZ135" s="99"/>
      <c r="EA135" s="99"/>
      <c r="EB135" s="99"/>
      <c r="EC135" s="99"/>
      <c r="ED135" s="99"/>
      <c r="EE135" s="99"/>
      <c r="EF135" s="99"/>
      <c r="EG135" s="99"/>
      <c r="EH135" s="99"/>
      <c r="EI135" s="99"/>
      <c r="EJ135" s="99"/>
      <c r="EK135" s="99"/>
    </row>
    <row r="136" ht="10.5" customHeight="1">
      <c r="A136" s="11" t="s">
        <v>61</v>
      </c>
    </row>
    <row r="137" spans="1:141" ht="59.25" customHeight="1">
      <c r="A137" s="141" t="s">
        <v>0</v>
      </c>
      <c r="B137" s="142"/>
      <c r="C137" s="142"/>
      <c r="D137" s="142"/>
      <c r="E137" s="142"/>
      <c r="F137" s="142"/>
      <c r="G137" s="143"/>
      <c r="H137" s="141" t="s">
        <v>9</v>
      </c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42"/>
      <c r="BA137" s="142"/>
      <c r="BB137" s="142"/>
      <c r="BC137" s="143"/>
      <c r="BD137" s="120" t="s">
        <v>53</v>
      </c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2"/>
      <c r="BT137" s="120" t="s">
        <v>54</v>
      </c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2"/>
      <c r="DB137" s="120" t="s">
        <v>108</v>
      </c>
      <c r="DC137" s="121"/>
      <c r="DD137" s="121"/>
      <c r="DE137" s="121"/>
      <c r="DF137" s="121"/>
      <c r="DG137" s="121"/>
      <c r="DH137" s="121"/>
      <c r="DI137" s="121"/>
      <c r="DJ137" s="121"/>
      <c r="DK137" s="121"/>
      <c r="DL137" s="121"/>
      <c r="DM137" s="121"/>
      <c r="DN137" s="121"/>
      <c r="DO137" s="121"/>
      <c r="DP137" s="121"/>
      <c r="DQ137" s="121"/>
      <c r="DR137" s="121"/>
      <c r="DS137" s="122"/>
      <c r="DT137" s="141" t="s">
        <v>109</v>
      </c>
      <c r="DU137" s="142"/>
      <c r="DV137" s="142"/>
      <c r="DW137" s="142"/>
      <c r="DX137" s="142"/>
      <c r="DY137" s="142"/>
      <c r="DZ137" s="142"/>
      <c r="EA137" s="142"/>
      <c r="EB137" s="142"/>
      <c r="EC137" s="142"/>
      <c r="ED137" s="142"/>
      <c r="EE137" s="142"/>
      <c r="EF137" s="142"/>
      <c r="EG137" s="142"/>
      <c r="EH137" s="142"/>
      <c r="EI137" s="142"/>
      <c r="EJ137" s="142"/>
      <c r="EK137" s="143"/>
    </row>
    <row r="138" spans="1:141" ht="12" customHeight="1">
      <c r="A138" s="134">
        <v>1</v>
      </c>
      <c r="B138" s="134"/>
      <c r="C138" s="134"/>
      <c r="D138" s="134"/>
      <c r="E138" s="134"/>
      <c r="F138" s="134"/>
      <c r="G138" s="134"/>
      <c r="H138" s="134">
        <v>2</v>
      </c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34"/>
      <c r="BK138" s="134"/>
      <c r="BL138" s="134"/>
      <c r="BM138" s="134"/>
      <c r="BN138" s="134"/>
      <c r="BO138" s="134"/>
      <c r="BP138" s="134"/>
      <c r="BQ138" s="134"/>
      <c r="BR138" s="134"/>
      <c r="BS138" s="134"/>
      <c r="BT138" s="123">
        <v>3</v>
      </c>
      <c r="BU138" s="124"/>
      <c r="BV138" s="124"/>
      <c r="BW138" s="124"/>
      <c r="BX138" s="124"/>
      <c r="BY138" s="124"/>
      <c r="BZ138" s="124"/>
      <c r="CA138" s="124"/>
      <c r="CB138" s="124"/>
      <c r="CC138" s="124"/>
      <c r="CD138" s="124"/>
      <c r="CE138" s="124"/>
      <c r="CF138" s="124"/>
      <c r="CG138" s="124"/>
      <c r="CH138" s="124"/>
      <c r="CI138" s="124"/>
      <c r="CJ138" s="124"/>
      <c r="CK138" s="124"/>
      <c r="CL138" s="124"/>
      <c r="CM138" s="124"/>
      <c r="CN138" s="124"/>
      <c r="CO138" s="124"/>
      <c r="CP138" s="124"/>
      <c r="CQ138" s="124"/>
      <c r="CR138" s="124"/>
      <c r="CS138" s="124"/>
      <c r="CT138" s="124"/>
      <c r="CU138" s="124"/>
      <c r="CV138" s="124"/>
      <c r="CW138" s="124"/>
      <c r="CX138" s="124"/>
      <c r="CY138" s="124"/>
      <c r="CZ138" s="124"/>
      <c r="DA138" s="125"/>
      <c r="DB138" s="123">
        <v>4</v>
      </c>
      <c r="DC138" s="124"/>
      <c r="DD138" s="124"/>
      <c r="DE138" s="124"/>
      <c r="DF138" s="124"/>
      <c r="DG138" s="124"/>
      <c r="DH138" s="124"/>
      <c r="DI138" s="124"/>
      <c r="DJ138" s="124"/>
      <c r="DK138" s="124"/>
      <c r="DL138" s="124"/>
      <c r="DM138" s="124"/>
      <c r="DN138" s="124"/>
      <c r="DO138" s="124"/>
      <c r="DP138" s="124"/>
      <c r="DQ138" s="124"/>
      <c r="DR138" s="124"/>
      <c r="DS138" s="125"/>
      <c r="DT138" s="134">
        <v>5</v>
      </c>
      <c r="DU138" s="134"/>
      <c r="DV138" s="134"/>
      <c r="DW138" s="134"/>
      <c r="DX138" s="134"/>
      <c r="DY138" s="134"/>
      <c r="DZ138" s="134"/>
      <c r="EA138" s="134"/>
      <c r="EB138" s="134"/>
      <c r="EC138" s="134"/>
      <c r="ED138" s="134"/>
      <c r="EE138" s="134"/>
      <c r="EF138" s="134"/>
      <c r="EG138" s="134"/>
      <c r="EH138" s="134"/>
      <c r="EI138" s="134"/>
      <c r="EJ138" s="134"/>
      <c r="EK138" s="134"/>
    </row>
    <row r="139" spans="1:141" ht="12" customHeight="1" hidden="1">
      <c r="A139" s="118" t="s">
        <v>19</v>
      </c>
      <c r="B139" s="118"/>
      <c r="C139" s="118"/>
      <c r="D139" s="118"/>
      <c r="E139" s="118"/>
      <c r="F139" s="118"/>
      <c r="G139" s="118"/>
      <c r="H139" s="106" t="s">
        <v>94</v>
      </c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8"/>
      <c r="BT139" s="109">
        <v>1</v>
      </c>
      <c r="BU139" s="110"/>
      <c r="BV139" s="110"/>
      <c r="BW139" s="110"/>
      <c r="BX139" s="110"/>
      <c r="BY139" s="110"/>
      <c r="BZ139" s="110"/>
      <c r="CA139" s="110"/>
      <c r="CB139" s="110"/>
      <c r="CC139" s="110"/>
      <c r="CD139" s="110"/>
      <c r="CE139" s="110"/>
      <c r="CF139" s="110"/>
      <c r="CG139" s="110"/>
      <c r="CH139" s="110"/>
      <c r="CI139" s="111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123"/>
      <c r="DC139" s="124"/>
      <c r="DD139" s="124"/>
      <c r="DE139" s="124"/>
      <c r="DF139" s="124"/>
      <c r="DG139" s="124"/>
      <c r="DH139" s="124"/>
      <c r="DI139" s="124"/>
      <c r="DJ139" s="124"/>
      <c r="DK139" s="124"/>
      <c r="DL139" s="124"/>
      <c r="DM139" s="124"/>
      <c r="DN139" s="124"/>
      <c r="DO139" s="124"/>
      <c r="DP139" s="124"/>
      <c r="DQ139" s="124"/>
      <c r="DR139" s="124"/>
      <c r="DS139" s="125"/>
      <c r="DT139" s="130"/>
      <c r="DU139" s="130"/>
      <c r="DV139" s="130"/>
      <c r="DW139" s="130"/>
      <c r="DX139" s="130"/>
      <c r="DY139" s="130"/>
      <c r="DZ139" s="130"/>
      <c r="EA139" s="130"/>
      <c r="EB139" s="130"/>
      <c r="EC139" s="130"/>
      <c r="ED139" s="130"/>
      <c r="EE139" s="130"/>
      <c r="EF139" s="130"/>
      <c r="EG139" s="130"/>
      <c r="EH139" s="130"/>
      <c r="EI139" s="130"/>
      <c r="EJ139" s="130"/>
      <c r="EK139" s="130"/>
    </row>
    <row r="140" spans="1:141" ht="12" customHeight="1" hidden="1">
      <c r="A140" s="118" t="s">
        <v>23</v>
      </c>
      <c r="B140" s="118"/>
      <c r="C140" s="118"/>
      <c r="D140" s="118"/>
      <c r="E140" s="118"/>
      <c r="F140" s="118"/>
      <c r="G140" s="118"/>
      <c r="H140" s="106" t="s">
        <v>95</v>
      </c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8"/>
      <c r="BT140" s="109">
        <v>1</v>
      </c>
      <c r="BU140" s="110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0"/>
      <c r="CF140" s="110"/>
      <c r="CG140" s="110"/>
      <c r="CH140" s="110"/>
      <c r="CI140" s="111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123"/>
      <c r="DC140" s="124"/>
      <c r="DD140" s="124"/>
      <c r="DE140" s="124"/>
      <c r="DF140" s="124"/>
      <c r="DG140" s="124"/>
      <c r="DH140" s="124"/>
      <c r="DI140" s="124"/>
      <c r="DJ140" s="124"/>
      <c r="DK140" s="124"/>
      <c r="DL140" s="124"/>
      <c r="DM140" s="124"/>
      <c r="DN140" s="124"/>
      <c r="DO140" s="124"/>
      <c r="DP140" s="124"/>
      <c r="DQ140" s="124"/>
      <c r="DR140" s="124"/>
      <c r="DS140" s="125"/>
      <c r="DT140" s="130"/>
      <c r="DU140" s="130"/>
      <c r="DV140" s="130"/>
      <c r="DW140" s="130"/>
      <c r="DX140" s="130"/>
      <c r="DY140" s="130"/>
      <c r="DZ140" s="130"/>
      <c r="EA140" s="130"/>
      <c r="EB140" s="130"/>
      <c r="EC140" s="130"/>
      <c r="ED140" s="130"/>
      <c r="EE140" s="130"/>
      <c r="EF140" s="130"/>
      <c r="EG140" s="130"/>
      <c r="EH140" s="130"/>
      <c r="EI140" s="130"/>
      <c r="EJ140" s="130"/>
      <c r="EK140" s="130"/>
    </row>
    <row r="141" spans="1:141" ht="12" customHeight="1" hidden="1">
      <c r="A141" s="118" t="s">
        <v>29</v>
      </c>
      <c r="B141" s="118"/>
      <c r="C141" s="118"/>
      <c r="D141" s="118"/>
      <c r="E141" s="118"/>
      <c r="F141" s="118"/>
      <c r="G141" s="118"/>
      <c r="H141" s="106" t="s">
        <v>96</v>
      </c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8"/>
      <c r="BT141" s="109">
        <v>1</v>
      </c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0"/>
      <c r="CF141" s="110"/>
      <c r="CG141" s="110"/>
      <c r="CH141" s="110"/>
      <c r="CI141" s="111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123"/>
      <c r="DC141" s="124"/>
      <c r="DD141" s="124"/>
      <c r="DE141" s="124"/>
      <c r="DF141" s="124"/>
      <c r="DG141" s="124"/>
      <c r="DH141" s="124"/>
      <c r="DI141" s="124"/>
      <c r="DJ141" s="124"/>
      <c r="DK141" s="124"/>
      <c r="DL141" s="124"/>
      <c r="DM141" s="124"/>
      <c r="DN141" s="124"/>
      <c r="DO141" s="124"/>
      <c r="DP141" s="124"/>
      <c r="DQ141" s="124"/>
      <c r="DR141" s="124"/>
      <c r="DS141" s="125"/>
      <c r="DT141" s="130"/>
      <c r="DU141" s="130"/>
      <c r="DV141" s="130"/>
      <c r="DW141" s="130"/>
      <c r="DX141" s="130"/>
      <c r="DY141" s="130"/>
      <c r="DZ141" s="130"/>
      <c r="EA141" s="130"/>
      <c r="EB141" s="130"/>
      <c r="EC141" s="130"/>
      <c r="ED141" s="130"/>
      <c r="EE141" s="130"/>
      <c r="EF141" s="130"/>
      <c r="EG141" s="130"/>
      <c r="EH141" s="130"/>
      <c r="EI141" s="130"/>
      <c r="EJ141" s="130"/>
      <c r="EK141" s="130"/>
    </row>
    <row r="142" spans="1:141" ht="12" customHeight="1" hidden="1">
      <c r="A142" s="118" t="s">
        <v>60</v>
      </c>
      <c r="B142" s="118"/>
      <c r="C142" s="118"/>
      <c r="D142" s="118"/>
      <c r="E142" s="118"/>
      <c r="F142" s="118"/>
      <c r="G142" s="118"/>
      <c r="H142" s="106" t="s">
        <v>100</v>
      </c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8"/>
      <c r="BT142" s="109">
        <v>1</v>
      </c>
      <c r="BU142" s="110"/>
      <c r="BV142" s="110"/>
      <c r="BW142" s="110"/>
      <c r="BX142" s="110"/>
      <c r="BY142" s="110"/>
      <c r="BZ142" s="110"/>
      <c r="CA142" s="110"/>
      <c r="CB142" s="110"/>
      <c r="CC142" s="110"/>
      <c r="CD142" s="110"/>
      <c r="CE142" s="110"/>
      <c r="CF142" s="110"/>
      <c r="CG142" s="110"/>
      <c r="CH142" s="110"/>
      <c r="CI142" s="111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123"/>
      <c r="DC142" s="124"/>
      <c r="DD142" s="124"/>
      <c r="DE142" s="124"/>
      <c r="DF142" s="124"/>
      <c r="DG142" s="124"/>
      <c r="DH142" s="124"/>
      <c r="DI142" s="124"/>
      <c r="DJ142" s="124"/>
      <c r="DK142" s="124"/>
      <c r="DL142" s="124"/>
      <c r="DM142" s="124"/>
      <c r="DN142" s="124"/>
      <c r="DO142" s="124"/>
      <c r="DP142" s="124"/>
      <c r="DQ142" s="124"/>
      <c r="DR142" s="124"/>
      <c r="DS142" s="125"/>
      <c r="DT142" s="130"/>
      <c r="DU142" s="130"/>
      <c r="DV142" s="130"/>
      <c r="DW142" s="130"/>
      <c r="DX142" s="130"/>
      <c r="DY142" s="130"/>
      <c r="DZ142" s="130"/>
      <c r="EA142" s="130"/>
      <c r="EB142" s="130"/>
      <c r="EC142" s="130"/>
      <c r="ED142" s="130"/>
      <c r="EE142" s="130"/>
      <c r="EF142" s="130"/>
      <c r="EG142" s="130"/>
      <c r="EH142" s="130"/>
      <c r="EI142" s="130"/>
      <c r="EJ142" s="130"/>
      <c r="EK142" s="130"/>
    </row>
    <row r="143" spans="1:141" ht="12" customHeight="1" hidden="1">
      <c r="A143" s="118" t="s">
        <v>62</v>
      </c>
      <c r="B143" s="118"/>
      <c r="C143" s="118"/>
      <c r="D143" s="118"/>
      <c r="E143" s="118"/>
      <c r="F143" s="118"/>
      <c r="G143" s="118"/>
      <c r="H143" s="106" t="s">
        <v>97</v>
      </c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8"/>
      <c r="BT143" s="109">
        <v>1</v>
      </c>
      <c r="BU143" s="110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10"/>
      <c r="CF143" s="110"/>
      <c r="CG143" s="110"/>
      <c r="CH143" s="110"/>
      <c r="CI143" s="111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123"/>
      <c r="DC143" s="124"/>
      <c r="DD143" s="124"/>
      <c r="DE143" s="124"/>
      <c r="DF143" s="124"/>
      <c r="DG143" s="124"/>
      <c r="DH143" s="124"/>
      <c r="DI143" s="124"/>
      <c r="DJ143" s="124"/>
      <c r="DK143" s="124"/>
      <c r="DL143" s="124"/>
      <c r="DM143" s="124"/>
      <c r="DN143" s="124"/>
      <c r="DO143" s="124"/>
      <c r="DP143" s="124"/>
      <c r="DQ143" s="124"/>
      <c r="DR143" s="124"/>
      <c r="DS143" s="125"/>
      <c r="DT143" s="130"/>
      <c r="DU143" s="130"/>
      <c r="DV143" s="130"/>
      <c r="DW143" s="130"/>
      <c r="DX143" s="130"/>
      <c r="DY143" s="130"/>
      <c r="DZ143" s="130"/>
      <c r="EA143" s="130"/>
      <c r="EB143" s="130"/>
      <c r="EC143" s="130"/>
      <c r="ED143" s="130"/>
      <c r="EE143" s="130"/>
      <c r="EF143" s="130"/>
      <c r="EG143" s="130"/>
      <c r="EH143" s="130"/>
      <c r="EI143" s="130"/>
      <c r="EJ143" s="130"/>
      <c r="EK143" s="130"/>
    </row>
    <row r="144" spans="1:141" ht="12" customHeight="1" hidden="1">
      <c r="A144" s="118" t="s">
        <v>82</v>
      </c>
      <c r="B144" s="118"/>
      <c r="C144" s="118"/>
      <c r="D144" s="118"/>
      <c r="E144" s="118"/>
      <c r="F144" s="118"/>
      <c r="G144" s="118"/>
      <c r="H144" s="106" t="s">
        <v>98</v>
      </c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  <c r="BP144" s="107"/>
      <c r="BQ144" s="107"/>
      <c r="BR144" s="107"/>
      <c r="BS144" s="108"/>
      <c r="BT144" s="109">
        <v>1</v>
      </c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0"/>
      <c r="CF144" s="110"/>
      <c r="CG144" s="110"/>
      <c r="CH144" s="110"/>
      <c r="CI144" s="111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123"/>
      <c r="DC144" s="124"/>
      <c r="DD144" s="124"/>
      <c r="DE144" s="124"/>
      <c r="DF144" s="124"/>
      <c r="DG144" s="124"/>
      <c r="DH144" s="124"/>
      <c r="DI144" s="124"/>
      <c r="DJ144" s="124"/>
      <c r="DK144" s="124"/>
      <c r="DL144" s="124"/>
      <c r="DM144" s="124"/>
      <c r="DN144" s="124"/>
      <c r="DO144" s="124"/>
      <c r="DP144" s="124"/>
      <c r="DQ144" s="124"/>
      <c r="DR144" s="124"/>
      <c r="DS144" s="125"/>
      <c r="DT144" s="130"/>
      <c r="DU144" s="130"/>
      <c r="DV144" s="130"/>
      <c r="DW144" s="130"/>
      <c r="DX144" s="130"/>
      <c r="DY144" s="130"/>
      <c r="DZ144" s="130"/>
      <c r="EA144" s="130"/>
      <c r="EB144" s="130"/>
      <c r="EC144" s="130"/>
      <c r="ED144" s="130"/>
      <c r="EE144" s="130"/>
      <c r="EF144" s="130"/>
      <c r="EG144" s="130"/>
      <c r="EH144" s="130"/>
      <c r="EI144" s="130"/>
      <c r="EJ144" s="130"/>
      <c r="EK144" s="130"/>
    </row>
    <row r="145" spans="1:141" ht="12" customHeight="1">
      <c r="A145" s="118" t="s">
        <v>19</v>
      </c>
      <c r="B145" s="118"/>
      <c r="C145" s="118"/>
      <c r="D145" s="118"/>
      <c r="E145" s="118"/>
      <c r="F145" s="118"/>
      <c r="G145" s="118"/>
      <c r="H145" s="106" t="s">
        <v>99</v>
      </c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8"/>
      <c r="BT145" s="109">
        <v>1</v>
      </c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0"/>
      <c r="CF145" s="110"/>
      <c r="CG145" s="110"/>
      <c r="CH145" s="110"/>
      <c r="CI145" s="110"/>
      <c r="CJ145" s="110"/>
      <c r="CK145" s="110"/>
      <c r="CL145" s="110"/>
      <c r="CM145" s="110"/>
      <c r="CN145" s="110"/>
      <c r="CO145" s="110"/>
      <c r="CP145" s="110"/>
      <c r="CQ145" s="110"/>
      <c r="CR145" s="110"/>
      <c r="CS145" s="110"/>
      <c r="CT145" s="110"/>
      <c r="CU145" s="110"/>
      <c r="CV145" s="110"/>
      <c r="CW145" s="110"/>
      <c r="CX145" s="110"/>
      <c r="CY145" s="110"/>
      <c r="CZ145" s="110"/>
      <c r="DA145" s="111"/>
      <c r="DB145" s="100">
        <v>12500</v>
      </c>
      <c r="DC145" s="101"/>
      <c r="DD145" s="101"/>
      <c r="DE145" s="101"/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2"/>
      <c r="DT145" s="135"/>
      <c r="DU145" s="136"/>
      <c r="DV145" s="136"/>
      <c r="DW145" s="136"/>
      <c r="DX145" s="136"/>
      <c r="DY145" s="136"/>
      <c r="DZ145" s="136"/>
      <c r="EA145" s="136"/>
      <c r="EB145" s="136"/>
      <c r="EC145" s="136"/>
      <c r="ED145" s="136"/>
      <c r="EE145" s="136"/>
      <c r="EF145" s="136"/>
      <c r="EG145" s="136"/>
      <c r="EH145" s="136"/>
      <c r="EI145" s="136"/>
      <c r="EJ145" s="136"/>
      <c r="EK145" s="137"/>
    </row>
    <row r="146" spans="1:141" ht="12" customHeight="1">
      <c r="A146" s="118" t="s">
        <v>23</v>
      </c>
      <c r="B146" s="118"/>
      <c r="C146" s="118"/>
      <c r="D146" s="118"/>
      <c r="E146" s="118"/>
      <c r="F146" s="118"/>
      <c r="G146" s="118"/>
      <c r="H146" s="106" t="s">
        <v>101</v>
      </c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8"/>
      <c r="BT146" s="109">
        <v>1</v>
      </c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  <c r="CJ146" s="110"/>
      <c r="CK146" s="110"/>
      <c r="CL146" s="110"/>
      <c r="CM146" s="110"/>
      <c r="CN146" s="110"/>
      <c r="CO146" s="110"/>
      <c r="CP146" s="110"/>
      <c r="CQ146" s="110"/>
      <c r="CR146" s="110"/>
      <c r="CS146" s="110"/>
      <c r="CT146" s="110"/>
      <c r="CU146" s="110"/>
      <c r="CV146" s="110"/>
      <c r="CW146" s="110"/>
      <c r="CX146" s="110"/>
      <c r="CY146" s="110"/>
      <c r="CZ146" s="110"/>
      <c r="DA146" s="111"/>
      <c r="DB146" s="100">
        <v>600</v>
      </c>
      <c r="DC146" s="101"/>
      <c r="DD146" s="101"/>
      <c r="DE146" s="101"/>
      <c r="DF146" s="101"/>
      <c r="DG146" s="101"/>
      <c r="DH146" s="101"/>
      <c r="DI146" s="101"/>
      <c r="DJ146" s="101"/>
      <c r="DK146" s="101"/>
      <c r="DL146" s="101"/>
      <c r="DM146" s="101"/>
      <c r="DN146" s="101"/>
      <c r="DO146" s="101"/>
      <c r="DP146" s="101"/>
      <c r="DQ146" s="101"/>
      <c r="DR146" s="101"/>
      <c r="DS146" s="102"/>
      <c r="DT146" s="144"/>
      <c r="DU146" s="144"/>
      <c r="DV146" s="144"/>
      <c r="DW146" s="144"/>
      <c r="DX146" s="144"/>
      <c r="DY146" s="144"/>
      <c r="DZ146" s="144"/>
      <c r="EA146" s="144"/>
      <c r="EB146" s="144"/>
      <c r="EC146" s="144"/>
      <c r="ED146" s="144"/>
      <c r="EE146" s="144"/>
      <c r="EF146" s="144"/>
      <c r="EG146" s="144"/>
      <c r="EH146" s="144"/>
      <c r="EI146" s="144"/>
      <c r="EJ146" s="144"/>
      <c r="EK146" s="144"/>
    </row>
    <row r="147" spans="1:141" ht="12" customHeight="1">
      <c r="A147" s="118" t="s">
        <v>29</v>
      </c>
      <c r="B147" s="118"/>
      <c r="C147" s="118"/>
      <c r="D147" s="118"/>
      <c r="E147" s="118"/>
      <c r="F147" s="118"/>
      <c r="G147" s="118"/>
      <c r="H147" s="106" t="s">
        <v>177</v>
      </c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8"/>
      <c r="BT147" s="109">
        <v>1</v>
      </c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0"/>
      <c r="CJ147" s="110"/>
      <c r="CK147" s="110"/>
      <c r="CL147" s="110"/>
      <c r="CM147" s="110"/>
      <c r="CN147" s="110"/>
      <c r="CO147" s="110"/>
      <c r="CP147" s="110"/>
      <c r="CQ147" s="110"/>
      <c r="CR147" s="110"/>
      <c r="CS147" s="110"/>
      <c r="CT147" s="110"/>
      <c r="CU147" s="110"/>
      <c r="CV147" s="110"/>
      <c r="CW147" s="110"/>
      <c r="CX147" s="110"/>
      <c r="CY147" s="110"/>
      <c r="CZ147" s="110"/>
      <c r="DA147" s="111"/>
      <c r="DB147" s="135"/>
      <c r="DC147" s="136"/>
      <c r="DD147" s="136"/>
      <c r="DE147" s="136"/>
      <c r="DF147" s="136"/>
      <c r="DG147" s="136"/>
      <c r="DH147" s="136"/>
      <c r="DI147" s="136"/>
      <c r="DJ147" s="136"/>
      <c r="DK147" s="136"/>
      <c r="DL147" s="136"/>
      <c r="DM147" s="136"/>
      <c r="DN147" s="136"/>
      <c r="DO147" s="136"/>
      <c r="DP147" s="136"/>
      <c r="DQ147" s="136"/>
      <c r="DR147" s="136"/>
      <c r="DS147" s="137"/>
      <c r="DT147" s="130">
        <v>41200</v>
      </c>
      <c r="DU147" s="130"/>
      <c r="DV147" s="130"/>
      <c r="DW147" s="130"/>
      <c r="DX147" s="130"/>
      <c r="DY147" s="130"/>
      <c r="DZ147" s="130"/>
      <c r="EA147" s="130"/>
      <c r="EB147" s="130"/>
      <c r="EC147" s="130"/>
      <c r="ED147" s="130"/>
      <c r="EE147" s="130"/>
      <c r="EF147" s="130"/>
      <c r="EG147" s="130"/>
      <c r="EH147" s="130"/>
      <c r="EI147" s="130"/>
      <c r="EJ147" s="130"/>
      <c r="EK147" s="130"/>
    </row>
    <row r="148" spans="1:141" ht="12" customHeight="1">
      <c r="A148" s="115" t="s">
        <v>60</v>
      </c>
      <c r="B148" s="116"/>
      <c r="C148" s="116"/>
      <c r="D148" s="116"/>
      <c r="E148" s="116"/>
      <c r="F148" s="116"/>
      <c r="G148" s="117"/>
      <c r="H148" s="106" t="s">
        <v>178</v>
      </c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8"/>
      <c r="BT148" s="109">
        <v>1</v>
      </c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0"/>
      <c r="CP148" s="110"/>
      <c r="CQ148" s="110"/>
      <c r="CR148" s="110"/>
      <c r="CS148" s="110"/>
      <c r="CT148" s="110"/>
      <c r="CU148" s="110"/>
      <c r="CV148" s="110"/>
      <c r="CW148" s="110"/>
      <c r="CX148" s="110"/>
      <c r="CY148" s="110"/>
      <c r="CZ148" s="110"/>
      <c r="DA148" s="111"/>
      <c r="DB148" s="135"/>
      <c r="DC148" s="136"/>
      <c r="DD148" s="136"/>
      <c r="DE148" s="136"/>
      <c r="DF148" s="136"/>
      <c r="DG148" s="136"/>
      <c r="DH148" s="136"/>
      <c r="DI148" s="136"/>
      <c r="DJ148" s="136"/>
      <c r="DK148" s="136"/>
      <c r="DL148" s="136"/>
      <c r="DM148" s="136"/>
      <c r="DN148" s="136"/>
      <c r="DO148" s="136"/>
      <c r="DP148" s="136"/>
      <c r="DQ148" s="136"/>
      <c r="DR148" s="136"/>
      <c r="DS148" s="137"/>
      <c r="DT148" s="100">
        <v>2000</v>
      </c>
      <c r="DU148" s="101"/>
      <c r="DV148" s="101"/>
      <c r="DW148" s="101"/>
      <c r="DX148" s="101"/>
      <c r="DY148" s="101"/>
      <c r="DZ148" s="101"/>
      <c r="EA148" s="101"/>
      <c r="EB148" s="101"/>
      <c r="EC148" s="101"/>
      <c r="ED148" s="101"/>
      <c r="EE148" s="101"/>
      <c r="EF148" s="101"/>
      <c r="EG148" s="101"/>
      <c r="EH148" s="101"/>
      <c r="EI148" s="101"/>
      <c r="EJ148" s="101"/>
      <c r="EK148" s="102"/>
    </row>
    <row r="149" spans="1:141" ht="12" customHeight="1" hidden="1">
      <c r="A149" s="115"/>
      <c r="B149" s="116"/>
      <c r="C149" s="116"/>
      <c r="D149" s="116"/>
      <c r="E149" s="116"/>
      <c r="F149" s="116"/>
      <c r="G149" s="117"/>
      <c r="H149" s="106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8"/>
      <c r="BT149" s="109">
        <v>1</v>
      </c>
      <c r="BU149" s="110"/>
      <c r="BV149" s="110"/>
      <c r="BW149" s="110"/>
      <c r="BX149" s="110"/>
      <c r="BY149" s="110"/>
      <c r="BZ149" s="110"/>
      <c r="CA149" s="110"/>
      <c r="CB149" s="110"/>
      <c r="CC149" s="110"/>
      <c r="CD149" s="110"/>
      <c r="CE149" s="110"/>
      <c r="CF149" s="110"/>
      <c r="CG149" s="110"/>
      <c r="CH149" s="110"/>
      <c r="CI149" s="110"/>
      <c r="CJ149" s="110"/>
      <c r="CK149" s="110"/>
      <c r="CL149" s="110"/>
      <c r="CM149" s="110"/>
      <c r="CN149" s="110"/>
      <c r="CO149" s="110"/>
      <c r="CP149" s="110"/>
      <c r="CQ149" s="110"/>
      <c r="CR149" s="110"/>
      <c r="CS149" s="110"/>
      <c r="CT149" s="110"/>
      <c r="CU149" s="110"/>
      <c r="CV149" s="110"/>
      <c r="CW149" s="110"/>
      <c r="CX149" s="110"/>
      <c r="CY149" s="110"/>
      <c r="CZ149" s="110"/>
      <c r="DA149" s="111"/>
      <c r="DB149" s="135"/>
      <c r="DC149" s="136"/>
      <c r="DD149" s="136"/>
      <c r="DE149" s="136"/>
      <c r="DF149" s="136"/>
      <c r="DG149" s="136"/>
      <c r="DH149" s="136"/>
      <c r="DI149" s="136"/>
      <c r="DJ149" s="136"/>
      <c r="DK149" s="136"/>
      <c r="DL149" s="136"/>
      <c r="DM149" s="136"/>
      <c r="DN149" s="136"/>
      <c r="DO149" s="136"/>
      <c r="DP149" s="136"/>
      <c r="DQ149" s="136"/>
      <c r="DR149" s="136"/>
      <c r="DS149" s="137"/>
      <c r="DT149" s="135"/>
      <c r="DU149" s="136"/>
      <c r="DV149" s="136"/>
      <c r="DW149" s="136"/>
      <c r="DX149" s="136"/>
      <c r="DY149" s="136"/>
      <c r="DZ149" s="136"/>
      <c r="EA149" s="136"/>
      <c r="EB149" s="136"/>
      <c r="EC149" s="136"/>
      <c r="ED149" s="136"/>
      <c r="EE149" s="136"/>
      <c r="EF149" s="136"/>
      <c r="EG149" s="136"/>
      <c r="EH149" s="136"/>
      <c r="EI149" s="136"/>
      <c r="EJ149" s="136"/>
      <c r="EK149" s="137"/>
    </row>
    <row r="150" spans="1:141" ht="12" customHeight="1">
      <c r="A150" s="115" t="s">
        <v>62</v>
      </c>
      <c r="B150" s="116"/>
      <c r="C150" s="116"/>
      <c r="D150" s="116"/>
      <c r="E150" s="116"/>
      <c r="F150" s="116"/>
      <c r="G150" s="117"/>
      <c r="H150" s="106" t="s">
        <v>179</v>
      </c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8"/>
      <c r="BT150" s="109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/>
      <c r="CI150" s="110"/>
      <c r="CJ150" s="110"/>
      <c r="CK150" s="110"/>
      <c r="CL150" s="110"/>
      <c r="CM150" s="110"/>
      <c r="CN150" s="110"/>
      <c r="CO150" s="110"/>
      <c r="CP150" s="110"/>
      <c r="CQ150" s="110"/>
      <c r="CR150" s="110"/>
      <c r="CS150" s="110"/>
      <c r="CT150" s="110"/>
      <c r="CU150" s="110"/>
      <c r="CV150" s="110"/>
      <c r="CW150" s="110"/>
      <c r="CX150" s="110"/>
      <c r="CY150" s="110"/>
      <c r="CZ150" s="110"/>
      <c r="DA150" s="111"/>
      <c r="DB150" s="135"/>
      <c r="DC150" s="136"/>
      <c r="DD150" s="136"/>
      <c r="DE150" s="136"/>
      <c r="DF150" s="136"/>
      <c r="DG150" s="136"/>
      <c r="DH150" s="136"/>
      <c r="DI150" s="136"/>
      <c r="DJ150" s="136"/>
      <c r="DK150" s="136"/>
      <c r="DL150" s="136"/>
      <c r="DM150" s="136"/>
      <c r="DN150" s="136"/>
      <c r="DO150" s="136"/>
      <c r="DP150" s="136"/>
      <c r="DQ150" s="136"/>
      <c r="DR150" s="136"/>
      <c r="DS150" s="137"/>
      <c r="DT150" s="100">
        <v>7300</v>
      </c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01"/>
      <c r="EF150" s="101"/>
      <c r="EG150" s="101"/>
      <c r="EH150" s="101"/>
      <c r="EI150" s="101"/>
      <c r="EJ150" s="101"/>
      <c r="EK150" s="102"/>
    </row>
    <row r="151" spans="1:141" ht="12" customHeight="1">
      <c r="A151" s="115" t="s">
        <v>82</v>
      </c>
      <c r="B151" s="116"/>
      <c r="C151" s="116"/>
      <c r="D151" s="116"/>
      <c r="E151" s="116"/>
      <c r="F151" s="116"/>
      <c r="G151" s="117"/>
      <c r="H151" s="106" t="s">
        <v>180</v>
      </c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108"/>
      <c r="BT151" s="109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10"/>
      <c r="CS151" s="110"/>
      <c r="CT151" s="110"/>
      <c r="CU151" s="110"/>
      <c r="CV151" s="110"/>
      <c r="CW151" s="110"/>
      <c r="CX151" s="110"/>
      <c r="CY151" s="110"/>
      <c r="CZ151" s="110"/>
      <c r="DA151" s="111"/>
      <c r="DB151" s="135"/>
      <c r="DC151" s="136"/>
      <c r="DD151" s="136"/>
      <c r="DE151" s="136"/>
      <c r="DF151" s="136"/>
      <c r="DG151" s="136"/>
      <c r="DH151" s="136"/>
      <c r="DI151" s="136"/>
      <c r="DJ151" s="136"/>
      <c r="DK151" s="136"/>
      <c r="DL151" s="136"/>
      <c r="DM151" s="136"/>
      <c r="DN151" s="136"/>
      <c r="DO151" s="136"/>
      <c r="DP151" s="136"/>
      <c r="DQ151" s="136"/>
      <c r="DR151" s="136"/>
      <c r="DS151" s="137"/>
      <c r="DT151" s="100">
        <v>26500</v>
      </c>
      <c r="DU151" s="101"/>
      <c r="DV151" s="101"/>
      <c r="DW151" s="101"/>
      <c r="DX151" s="101"/>
      <c r="DY151" s="101"/>
      <c r="DZ151" s="101"/>
      <c r="EA151" s="101"/>
      <c r="EB151" s="101"/>
      <c r="EC151" s="101"/>
      <c r="ED151" s="101"/>
      <c r="EE151" s="101"/>
      <c r="EF151" s="101"/>
      <c r="EG151" s="101"/>
      <c r="EH151" s="101"/>
      <c r="EI151" s="101"/>
      <c r="EJ151" s="101"/>
      <c r="EK151" s="102"/>
    </row>
    <row r="152" spans="1:141" ht="12" customHeight="1">
      <c r="A152" s="115" t="s">
        <v>83</v>
      </c>
      <c r="B152" s="116"/>
      <c r="C152" s="116"/>
      <c r="D152" s="116"/>
      <c r="E152" s="116"/>
      <c r="F152" s="116"/>
      <c r="G152" s="117"/>
      <c r="H152" s="106" t="s">
        <v>181</v>
      </c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8"/>
      <c r="BT152" s="109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0"/>
      <c r="CF152" s="110"/>
      <c r="CG152" s="110"/>
      <c r="CH152" s="110"/>
      <c r="CI152" s="110"/>
      <c r="CJ152" s="110"/>
      <c r="CK152" s="110"/>
      <c r="CL152" s="110"/>
      <c r="CM152" s="110"/>
      <c r="CN152" s="110"/>
      <c r="CO152" s="110"/>
      <c r="CP152" s="110"/>
      <c r="CQ152" s="110"/>
      <c r="CR152" s="110"/>
      <c r="CS152" s="110"/>
      <c r="CT152" s="110"/>
      <c r="CU152" s="110"/>
      <c r="CV152" s="110"/>
      <c r="CW152" s="110"/>
      <c r="CX152" s="110"/>
      <c r="CY152" s="110"/>
      <c r="CZ152" s="110"/>
      <c r="DA152" s="111"/>
      <c r="DB152" s="135"/>
      <c r="DC152" s="136"/>
      <c r="DD152" s="136"/>
      <c r="DE152" s="136"/>
      <c r="DF152" s="136"/>
      <c r="DG152" s="136"/>
      <c r="DH152" s="136"/>
      <c r="DI152" s="136"/>
      <c r="DJ152" s="136"/>
      <c r="DK152" s="136"/>
      <c r="DL152" s="136"/>
      <c r="DM152" s="136"/>
      <c r="DN152" s="136"/>
      <c r="DO152" s="136"/>
      <c r="DP152" s="136"/>
      <c r="DQ152" s="136"/>
      <c r="DR152" s="136"/>
      <c r="DS152" s="137"/>
      <c r="DT152" s="100">
        <v>11600</v>
      </c>
      <c r="DU152" s="101"/>
      <c r="DV152" s="101"/>
      <c r="DW152" s="101"/>
      <c r="DX152" s="101"/>
      <c r="DY152" s="101"/>
      <c r="DZ152" s="101"/>
      <c r="EA152" s="101"/>
      <c r="EB152" s="101"/>
      <c r="EC152" s="101"/>
      <c r="ED152" s="101"/>
      <c r="EE152" s="101"/>
      <c r="EF152" s="101"/>
      <c r="EG152" s="101"/>
      <c r="EH152" s="101"/>
      <c r="EI152" s="101"/>
      <c r="EJ152" s="101"/>
      <c r="EK152" s="102"/>
    </row>
    <row r="153" spans="1:141" ht="12" customHeight="1">
      <c r="A153" s="118"/>
      <c r="B153" s="118"/>
      <c r="C153" s="118"/>
      <c r="D153" s="118"/>
      <c r="E153" s="118"/>
      <c r="F153" s="118"/>
      <c r="G153" s="118"/>
      <c r="H153" s="200" t="s">
        <v>2</v>
      </c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01"/>
      <c r="BB153" s="201"/>
      <c r="BC153" s="201"/>
      <c r="BD153" s="201"/>
      <c r="BE153" s="201"/>
      <c r="BF153" s="201"/>
      <c r="BG153" s="201"/>
      <c r="BH153" s="201"/>
      <c r="BI153" s="201"/>
      <c r="BJ153" s="201"/>
      <c r="BK153" s="201"/>
      <c r="BL153" s="201"/>
      <c r="BM153" s="201"/>
      <c r="BN153" s="201"/>
      <c r="BO153" s="201"/>
      <c r="BP153" s="201"/>
      <c r="BQ153" s="201"/>
      <c r="BR153" s="201"/>
      <c r="BS153" s="202"/>
      <c r="BT153" s="155" t="s">
        <v>3</v>
      </c>
      <c r="BU153" s="156"/>
      <c r="BV153" s="156"/>
      <c r="BW153" s="156"/>
      <c r="BX153" s="156"/>
      <c r="BY153" s="156"/>
      <c r="BZ153" s="156"/>
      <c r="CA153" s="156"/>
      <c r="CB153" s="156"/>
      <c r="CC153" s="156"/>
      <c r="CD153" s="156"/>
      <c r="CE153" s="156"/>
      <c r="CF153" s="156"/>
      <c r="CG153" s="156"/>
      <c r="CH153" s="156"/>
      <c r="CI153" s="156"/>
      <c r="CJ153" s="156"/>
      <c r="CK153" s="156"/>
      <c r="CL153" s="156"/>
      <c r="CM153" s="156"/>
      <c r="CN153" s="156"/>
      <c r="CO153" s="156"/>
      <c r="CP153" s="156"/>
      <c r="CQ153" s="156"/>
      <c r="CR153" s="156"/>
      <c r="CS153" s="156"/>
      <c r="CT153" s="156"/>
      <c r="CU153" s="156"/>
      <c r="CV153" s="156"/>
      <c r="CW153" s="156"/>
      <c r="CX153" s="156"/>
      <c r="CY153" s="156"/>
      <c r="CZ153" s="156"/>
      <c r="DA153" s="157"/>
      <c r="DB153" s="150">
        <f>SUM(DB145:DB152)</f>
        <v>13100</v>
      </c>
      <c r="DC153" s="151"/>
      <c r="DD153" s="151"/>
      <c r="DE153" s="151"/>
      <c r="DF153" s="151"/>
      <c r="DG153" s="151"/>
      <c r="DH153" s="151"/>
      <c r="DI153" s="151"/>
      <c r="DJ153" s="151"/>
      <c r="DK153" s="151"/>
      <c r="DL153" s="151"/>
      <c r="DM153" s="151"/>
      <c r="DN153" s="151"/>
      <c r="DO153" s="151"/>
      <c r="DP153" s="151"/>
      <c r="DQ153" s="151"/>
      <c r="DR153" s="151"/>
      <c r="DS153" s="152"/>
      <c r="DT153" s="194">
        <f>SUM(DT147:DT152)</f>
        <v>88600</v>
      </c>
      <c r="DU153" s="194"/>
      <c r="DV153" s="194"/>
      <c r="DW153" s="194"/>
      <c r="DX153" s="194"/>
      <c r="DY153" s="194"/>
      <c r="DZ153" s="194"/>
      <c r="EA153" s="194"/>
      <c r="EB153" s="194"/>
      <c r="EC153" s="194"/>
      <c r="ED153" s="194"/>
      <c r="EE153" s="194"/>
      <c r="EF153" s="194"/>
      <c r="EG153" s="194"/>
      <c r="EH153" s="194"/>
      <c r="EI153" s="194"/>
      <c r="EJ153" s="194"/>
      <c r="EK153" s="194"/>
    </row>
    <row r="155" spans="1:141" ht="12" customHeight="1">
      <c r="A155" s="163" t="s">
        <v>182</v>
      </c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3"/>
      <c r="BQ155" s="163"/>
      <c r="BR155" s="163"/>
      <c r="BS155" s="163"/>
      <c r="BT155" s="163"/>
      <c r="BU155" s="163"/>
      <c r="BV155" s="163"/>
      <c r="BW155" s="163"/>
      <c r="BX155" s="163"/>
      <c r="BY155" s="163"/>
      <c r="BZ155" s="163"/>
      <c r="CA155" s="163"/>
      <c r="CB155" s="163"/>
      <c r="CC155" s="163"/>
      <c r="CD155" s="163"/>
      <c r="CE155" s="163"/>
      <c r="CF155" s="163"/>
      <c r="CG155" s="163"/>
      <c r="CH155" s="163"/>
      <c r="CI155" s="163"/>
      <c r="CJ155" s="163"/>
      <c r="CK155" s="163"/>
      <c r="CL155" s="163"/>
      <c r="CM155" s="163"/>
      <c r="CN155" s="163"/>
      <c r="CO155" s="163"/>
      <c r="CP155" s="163"/>
      <c r="CQ155" s="163"/>
      <c r="CR155" s="163"/>
      <c r="CS155" s="163"/>
      <c r="CT155" s="163"/>
      <c r="CU155" s="163"/>
      <c r="CV155" s="163"/>
      <c r="CW155" s="163"/>
      <c r="CX155" s="163"/>
      <c r="CY155" s="163"/>
      <c r="CZ155" s="163"/>
      <c r="DA155" s="163"/>
      <c r="DB155" s="163"/>
      <c r="DC155" s="163"/>
      <c r="DD155" s="163"/>
      <c r="DE155" s="163"/>
      <c r="DF155" s="163"/>
      <c r="DG155" s="163"/>
      <c r="DH155" s="163"/>
      <c r="DI155" s="163"/>
      <c r="DJ155" s="163"/>
      <c r="DK155" s="163"/>
      <c r="DL155" s="163"/>
      <c r="DM155" s="163"/>
      <c r="DN155" s="163"/>
      <c r="DO155" s="163"/>
      <c r="DP155" s="163"/>
      <c r="DQ155" s="163"/>
      <c r="DR155" s="163"/>
      <c r="DS155" s="163"/>
      <c r="DT155" s="163"/>
      <c r="DU155" s="163"/>
      <c r="DV155" s="163"/>
      <c r="DW155" s="163"/>
      <c r="DX155" s="163"/>
      <c r="DY155" s="163"/>
      <c r="DZ155" s="163"/>
      <c r="EA155" s="163"/>
      <c r="EB155" s="163"/>
      <c r="EC155" s="163"/>
      <c r="ED155" s="163"/>
      <c r="EE155" s="163"/>
      <c r="EF155" s="163"/>
      <c r="EG155" s="163"/>
      <c r="EH155" s="163"/>
      <c r="EI155" s="163"/>
      <c r="EJ155" s="163"/>
      <c r="EK155" s="163"/>
    </row>
    <row r="156" ht="8.25" customHeight="1"/>
    <row r="157" spans="1:141" ht="12" customHeight="1">
      <c r="A157" s="98" t="s">
        <v>5</v>
      </c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9" t="s">
        <v>58</v>
      </c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  <c r="CW157" s="99"/>
      <c r="CX157" s="99"/>
      <c r="CY157" s="99"/>
      <c r="CZ157" s="99"/>
      <c r="DA157" s="99"/>
      <c r="DB157" s="99"/>
      <c r="DC157" s="99"/>
      <c r="DD157" s="99"/>
      <c r="DE157" s="99"/>
      <c r="DF157" s="99"/>
      <c r="DG157" s="99"/>
      <c r="DH157" s="99"/>
      <c r="DI157" s="99"/>
      <c r="DJ157" s="99"/>
      <c r="DK157" s="99"/>
      <c r="DL157" s="99"/>
      <c r="DM157" s="99"/>
      <c r="DN157" s="99"/>
      <c r="DO157" s="99"/>
      <c r="DP157" s="99"/>
      <c r="DQ157" s="99"/>
      <c r="DR157" s="99"/>
      <c r="DS157" s="99"/>
      <c r="DT157" s="99"/>
      <c r="DU157" s="99"/>
      <c r="DV157" s="99"/>
      <c r="DW157" s="99"/>
      <c r="DX157" s="99"/>
      <c r="DY157" s="99"/>
      <c r="DZ157" s="99"/>
      <c r="EA157" s="99"/>
      <c r="EB157" s="99"/>
      <c r="EC157" s="99"/>
      <c r="ED157" s="99"/>
      <c r="EE157" s="99"/>
      <c r="EF157" s="99"/>
      <c r="EG157" s="99"/>
      <c r="EH157" s="99"/>
      <c r="EI157" s="99"/>
      <c r="EJ157" s="99"/>
      <c r="EK157" s="99"/>
    </row>
    <row r="158" ht="12" customHeight="1">
      <c r="A158" s="11" t="s">
        <v>61</v>
      </c>
    </row>
    <row r="159" ht="8.25" customHeight="1"/>
    <row r="160" spans="1:141" ht="38.25" customHeight="1">
      <c r="A160" s="141" t="s">
        <v>0</v>
      </c>
      <c r="B160" s="142"/>
      <c r="C160" s="142"/>
      <c r="D160" s="142"/>
      <c r="E160" s="142"/>
      <c r="F160" s="142"/>
      <c r="G160" s="143"/>
      <c r="H160" s="141" t="s">
        <v>9</v>
      </c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3"/>
      <c r="BD160" s="120" t="s">
        <v>52</v>
      </c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2"/>
      <c r="BT160" s="141" t="s">
        <v>148</v>
      </c>
      <c r="BU160" s="142"/>
      <c r="BV160" s="142"/>
      <c r="BW160" s="142"/>
      <c r="BX160" s="142"/>
      <c r="BY160" s="142"/>
      <c r="BZ160" s="142"/>
      <c r="CA160" s="142"/>
      <c r="CB160" s="142"/>
      <c r="CC160" s="142"/>
      <c r="CD160" s="142"/>
      <c r="CE160" s="142"/>
      <c r="CF160" s="142"/>
      <c r="CG160" s="142"/>
      <c r="CH160" s="142"/>
      <c r="CI160" s="143"/>
      <c r="CJ160" s="120" t="s">
        <v>149</v>
      </c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2"/>
      <c r="DB160" s="120" t="s">
        <v>106</v>
      </c>
      <c r="DC160" s="121"/>
      <c r="DD160" s="121"/>
      <c r="DE160" s="121"/>
      <c r="DF160" s="121"/>
      <c r="DG160" s="121"/>
      <c r="DH160" s="121"/>
      <c r="DI160" s="121"/>
      <c r="DJ160" s="121"/>
      <c r="DK160" s="121"/>
      <c r="DL160" s="121"/>
      <c r="DM160" s="121"/>
      <c r="DN160" s="121"/>
      <c r="DO160" s="121"/>
      <c r="DP160" s="121"/>
      <c r="DQ160" s="121"/>
      <c r="DR160" s="121"/>
      <c r="DS160" s="122"/>
      <c r="DT160" s="141" t="s">
        <v>107</v>
      </c>
      <c r="DU160" s="142"/>
      <c r="DV160" s="142"/>
      <c r="DW160" s="142"/>
      <c r="DX160" s="142"/>
      <c r="DY160" s="142"/>
      <c r="DZ160" s="142"/>
      <c r="EA160" s="142"/>
      <c r="EB160" s="142"/>
      <c r="EC160" s="142"/>
      <c r="ED160" s="142"/>
      <c r="EE160" s="142"/>
      <c r="EF160" s="142"/>
      <c r="EG160" s="142"/>
      <c r="EH160" s="142"/>
      <c r="EI160" s="142"/>
      <c r="EJ160" s="142"/>
      <c r="EK160" s="143"/>
    </row>
    <row r="161" spans="1:141" ht="12" customHeight="1">
      <c r="A161" s="134"/>
      <c r="B161" s="134"/>
      <c r="C161" s="134"/>
      <c r="D161" s="134"/>
      <c r="E161" s="134"/>
      <c r="F161" s="134"/>
      <c r="G161" s="134"/>
      <c r="H161" s="134">
        <v>1</v>
      </c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34"/>
      <c r="AW161" s="134"/>
      <c r="AX161" s="134"/>
      <c r="AY161" s="134"/>
      <c r="AZ161" s="134"/>
      <c r="BA161" s="134"/>
      <c r="BB161" s="134"/>
      <c r="BC161" s="134"/>
      <c r="BD161" s="123">
        <v>2</v>
      </c>
      <c r="BE161" s="124"/>
      <c r="BF161" s="124"/>
      <c r="BG161" s="124"/>
      <c r="BH161" s="124"/>
      <c r="BI161" s="124"/>
      <c r="BJ161" s="124"/>
      <c r="BK161" s="124"/>
      <c r="BL161" s="124"/>
      <c r="BM161" s="124"/>
      <c r="BN161" s="124"/>
      <c r="BO161" s="124"/>
      <c r="BP161" s="124"/>
      <c r="BQ161" s="124"/>
      <c r="BR161" s="124"/>
      <c r="BS161" s="125"/>
      <c r="BT161" s="134">
        <v>3</v>
      </c>
      <c r="BU161" s="134"/>
      <c r="BV161" s="134"/>
      <c r="BW161" s="134"/>
      <c r="BX161" s="134"/>
      <c r="BY161" s="134"/>
      <c r="BZ161" s="134"/>
      <c r="CA161" s="134"/>
      <c r="CB161" s="134"/>
      <c r="CC161" s="134"/>
      <c r="CD161" s="134"/>
      <c r="CE161" s="134"/>
      <c r="CF161" s="134"/>
      <c r="CG161" s="134"/>
      <c r="CH161" s="134"/>
      <c r="CI161" s="134"/>
      <c r="CJ161" s="123"/>
      <c r="CK161" s="124"/>
      <c r="CL161" s="124"/>
      <c r="CM161" s="124"/>
      <c r="CN161" s="124"/>
      <c r="CO161" s="124"/>
      <c r="CP161" s="124"/>
      <c r="CQ161" s="124"/>
      <c r="CR161" s="124"/>
      <c r="CS161" s="124"/>
      <c r="CT161" s="124"/>
      <c r="CU161" s="124"/>
      <c r="CV161" s="124"/>
      <c r="CW161" s="124"/>
      <c r="CX161" s="124"/>
      <c r="CY161" s="124"/>
      <c r="CZ161" s="124"/>
      <c r="DA161" s="125"/>
      <c r="DB161" s="103"/>
      <c r="DC161" s="104"/>
      <c r="DD161" s="104"/>
      <c r="DE161" s="104"/>
      <c r="DF161" s="104"/>
      <c r="DG161" s="104"/>
      <c r="DH161" s="104"/>
      <c r="DI161" s="104"/>
      <c r="DJ161" s="104"/>
      <c r="DK161" s="104"/>
      <c r="DL161" s="104"/>
      <c r="DM161" s="104"/>
      <c r="DN161" s="104"/>
      <c r="DO161" s="104"/>
      <c r="DP161" s="104"/>
      <c r="DQ161" s="104"/>
      <c r="DR161" s="104"/>
      <c r="DS161" s="105"/>
      <c r="DT161" s="103"/>
      <c r="DU161" s="104"/>
      <c r="DV161" s="104"/>
      <c r="DW161" s="104"/>
      <c r="DX161" s="104"/>
      <c r="DY161" s="104"/>
      <c r="DZ161" s="104"/>
      <c r="EA161" s="104"/>
      <c r="EB161" s="104"/>
      <c r="EC161" s="104"/>
      <c r="ED161" s="104"/>
      <c r="EE161" s="104"/>
      <c r="EF161" s="104"/>
      <c r="EG161" s="104"/>
      <c r="EH161" s="104"/>
      <c r="EI161" s="104"/>
      <c r="EJ161" s="104"/>
      <c r="EK161" s="105"/>
    </row>
    <row r="162" spans="1:141" ht="12" customHeight="1" hidden="1">
      <c r="A162" s="148"/>
      <c r="B162" s="148"/>
      <c r="C162" s="148"/>
      <c r="D162" s="148"/>
      <c r="E162" s="148"/>
      <c r="F162" s="148"/>
      <c r="G162" s="148"/>
      <c r="H162" s="149" t="s">
        <v>103</v>
      </c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88"/>
      <c r="BE162" s="189"/>
      <c r="BF162" s="189"/>
      <c r="BG162" s="189"/>
      <c r="BH162" s="189"/>
      <c r="BI162" s="189"/>
      <c r="BJ162" s="189"/>
      <c r="BK162" s="189"/>
      <c r="BL162" s="189"/>
      <c r="BM162" s="189"/>
      <c r="BN162" s="189"/>
      <c r="BO162" s="189"/>
      <c r="BP162" s="189"/>
      <c r="BQ162" s="189"/>
      <c r="BR162" s="189"/>
      <c r="BS162" s="190"/>
      <c r="BT162" s="119"/>
      <c r="BU162" s="119"/>
      <c r="BV162" s="119"/>
      <c r="BW162" s="119"/>
      <c r="BX162" s="119"/>
      <c r="BY162" s="119"/>
      <c r="BZ162" s="119"/>
      <c r="CA162" s="119"/>
      <c r="CB162" s="119"/>
      <c r="CC162" s="119"/>
      <c r="CD162" s="119"/>
      <c r="CE162" s="119"/>
      <c r="CF162" s="119"/>
      <c r="CG162" s="119"/>
      <c r="CH162" s="119"/>
      <c r="CI162" s="119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145">
        <f>BD162*BT162</f>
        <v>0</v>
      </c>
      <c r="DC162" s="146"/>
      <c r="DD162" s="146"/>
      <c r="DE162" s="146"/>
      <c r="DF162" s="146"/>
      <c r="DG162" s="146"/>
      <c r="DH162" s="146"/>
      <c r="DI162" s="146"/>
      <c r="DJ162" s="146"/>
      <c r="DK162" s="146"/>
      <c r="DL162" s="146"/>
      <c r="DM162" s="146"/>
      <c r="DN162" s="146"/>
      <c r="DO162" s="146"/>
      <c r="DP162" s="146"/>
      <c r="DQ162" s="146"/>
      <c r="DR162" s="146"/>
      <c r="DS162" s="147"/>
      <c r="DT162" s="145">
        <f>BD162*BT162</f>
        <v>0</v>
      </c>
      <c r="DU162" s="146"/>
      <c r="DV162" s="146"/>
      <c r="DW162" s="146"/>
      <c r="DX162" s="146"/>
      <c r="DY162" s="146"/>
      <c r="DZ162" s="146"/>
      <c r="EA162" s="146"/>
      <c r="EB162" s="146"/>
      <c r="EC162" s="146"/>
      <c r="ED162" s="146"/>
      <c r="EE162" s="146"/>
      <c r="EF162" s="146"/>
      <c r="EG162" s="146"/>
      <c r="EH162" s="146"/>
      <c r="EI162" s="146"/>
      <c r="EJ162" s="146"/>
      <c r="EK162" s="147"/>
    </row>
    <row r="163" spans="1:141" ht="12" customHeight="1" hidden="1">
      <c r="A163" s="148"/>
      <c r="B163" s="148"/>
      <c r="C163" s="148"/>
      <c r="D163" s="148"/>
      <c r="E163" s="148"/>
      <c r="F163" s="148"/>
      <c r="G163" s="148"/>
      <c r="H163" s="149" t="s">
        <v>104</v>
      </c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88"/>
      <c r="BE163" s="189"/>
      <c r="BF163" s="189"/>
      <c r="BG163" s="189"/>
      <c r="BH163" s="189"/>
      <c r="BI163" s="189"/>
      <c r="BJ163" s="189"/>
      <c r="BK163" s="189"/>
      <c r="BL163" s="189"/>
      <c r="BM163" s="189"/>
      <c r="BN163" s="189"/>
      <c r="BO163" s="189"/>
      <c r="BP163" s="189"/>
      <c r="BQ163" s="189"/>
      <c r="BR163" s="189"/>
      <c r="BS163" s="190"/>
      <c r="BT163" s="119"/>
      <c r="BU163" s="119"/>
      <c r="BV163" s="119"/>
      <c r="BW163" s="119"/>
      <c r="BX163" s="119"/>
      <c r="BY163" s="119"/>
      <c r="BZ163" s="119"/>
      <c r="CA163" s="119"/>
      <c r="CB163" s="119"/>
      <c r="CC163" s="119"/>
      <c r="CD163" s="119"/>
      <c r="CE163" s="119"/>
      <c r="CF163" s="119"/>
      <c r="CG163" s="119"/>
      <c r="CH163" s="119"/>
      <c r="CI163" s="119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145">
        <f>BD163*BT163</f>
        <v>0</v>
      </c>
      <c r="DC163" s="146"/>
      <c r="DD163" s="146"/>
      <c r="DE163" s="146"/>
      <c r="DF163" s="146"/>
      <c r="DG163" s="146"/>
      <c r="DH163" s="146"/>
      <c r="DI163" s="146"/>
      <c r="DJ163" s="146"/>
      <c r="DK163" s="146"/>
      <c r="DL163" s="146"/>
      <c r="DM163" s="146"/>
      <c r="DN163" s="146"/>
      <c r="DO163" s="146"/>
      <c r="DP163" s="146"/>
      <c r="DQ163" s="146"/>
      <c r="DR163" s="146"/>
      <c r="DS163" s="147"/>
      <c r="DT163" s="145">
        <f>BD163*BT163</f>
        <v>0</v>
      </c>
      <c r="DU163" s="146"/>
      <c r="DV163" s="146"/>
      <c r="DW163" s="146"/>
      <c r="DX163" s="146"/>
      <c r="DY163" s="146"/>
      <c r="DZ163" s="146"/>
      <c r="EA163" s="146"/>
      <c r="EB163" s="146"/>
      <c r="EC163" s="146"/>
      <c r="ED163" s="146"/>
      <c r="EE163" s="146"/>
      <c r="EF163" s="146"/>
      <c r="EG163" s="146"/>
      <c r="EH163" s="146"/>
      <c r="EI163" s="146"/>
      <c r="EJ163" s="146"/>
      <c r="EK163" s="147"/>
    </row>
    <row r="164" spans="1:141" ht="12" customHeight="1" hidden="1">
      <c r="A164" s="148"/>
      <c r="B164" s="148"/>
      <c r="C164" s="148"/>
      <c r="D164" s="148"/>
      <c r="E164" s="148"/>
      <c r="F164" s="148"/>
      <c r="G164" s="148"/>
      <c r="H164" s="149" t="s">
        <v>105</v>
      </c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88"/>
      <c r="BE164" s="189"/>
      <c r="BF164" s="189"/>
      <c r="BG164" s="189"/>
      <c r="BH164" s="189"/>
      <c r="BI164" s="189"/>
      <c r="BJ164" s="189"/>
      <c r="BK164" s="189"/>
      <c r="BL164" s="189"/>
      <c r="BM164" s="189"/>
      <c r="BN164" s="189"/>
      <c r="BO164" s="189"/>
      <c r="BP164" s="189"/>
      <c r="BQ164" s="189"/>
      <c r="BR164" s="189"/>
      <c r="BS164" s="190"/>
      <c r="BT164" s="119"/>
      <c r="BU164" s="119"/>
      <c r="BV164" s="119"/>
      <c r="BW164" s="119"/>
      <c r="BX164" s="119"/>
      <c r="BY164" s="119"/>
      <c r="BZ164" s="119"/>
      <c r="CA164" s="119"/>
      <c r="CB164" s="119"/>
      <c r="CC164" s="119"/>
      <c r="CD164" s="119"/>
      <c r="CE164" s="119"/>
      <c r="CF164" s="119"/>
      <c r="CG164" s="119"/>
      <c r="CH164" s="119"/>
      <c r="CI164" s="119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145">
        <f>BD164*BT164</f>
        <v>0</v>
      </c>
      <c r="DC164" s="146"/>
      <c r="DD164" s="146"/>
      <c r="DE164" s="146"/>
      <c r="DF164" s="146"/>
      <c r="DG164" s="146"/>
      <c r="DH164" s="146"/>
      <c r="DI164" s="146"/>
      <c r="DJ164" s="146"/>
      <c r="DK164" s="146"/>
      <c r="DL164" s="146"/>
      <c r="DM164" s="146"/>
      <c r="DN164" s="146"/>
      <c r="DO164" s="146"/>
      <c r="DP164" s="146"/>
      <c r="DQ164" s="146"/>
      <c r="DR164" s="146"/>
      <c r="DS164" s="147"/>
      <c r="DT164" s="145">
        <f>BD164*BT164</f>
        <v>0</v>
      </c>
      <c r="DU164" s="146"/>
      <c r="DV164" s="146"/>
      <c r="DW164" s="146"/>
      <c r="DX164" s="146"/>
      <c r="DY164" s="146"/>
      <c r="DZ164" s="146"/>
      <c r="EA164" s="146"/>
      <c r="EB164" s="146"/>
      <c r="EC164" s="146"/>
      <c r="ED164" s="146"/>
      <c r="EE164" s="146"/>
      <c r="EF164" s="146"/>
      <c r="EG164" s="146"/>
      <c r="EH164" s="146"/>
      <c r="EI164" s="146"/>
      <c r="EJ164" s="146"/>
      <c r="EK164" s="147"/>
    </row>
    <row r="165" spans="1:141" ht="12" customHeight="1">
      <c r="A165" s="115" t="s">
        <v>19</v>
      </c>
      <c r="B165" s="116"/>
      <c r="C165" s="116"/>
      <c r="D165" s="116"/>
      <c r="E165" s="116"/>
      <c r="F165" s="116"/>
      <c r="G165" s="117"/>
      <c r="H165" s="195" t="s">
        <v>183</v>
      </c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  <c r="AJ165" s="196"/>
      <c r="AK165" s="196"/>
      <c r="AL165" s="196"/>
      <c r="AM165" s="196"/>
      <c r="AN165" s="196"/>
      <c r="AO165" s="196"/>
      <c r="AP165" s="196"/>
      <c r="AQ165" s="196"/>
      <c r="AR165" s="196"/>
      <c r="AS165" s="196"/>
      <c r="AT165" s="196"/>
      <c r="AU165" s="196"/>
      <c r="AV165" s="196"/>
      <c r="AW165" s="196"/>
      <c r="AX165" s="196"/>
      <c r="AY165" s="196"/>
      <c r="AZ165" s="196"/>
      <c r="BA165" s="196"/>
      <c r="BB165" s="196"/>
      <c r="BC165" s="197"/>
      <c r="BD165" s="109">
        <f>BD168+BD167+BD166</f>
        <v>34</v>
      </c>
      <c r="BE165" s="110"/>
      <c r="BF165" s="110"/>
      <c r="BG165" s="110"/>
      <c r="BH165" s="110"/>
      <c r="BI165" s="110"/>
      <c r="BJ165" s="110"/>
      <c r="BK165" s="110"/>
      <c r="BL165" s="110"/>
      <c r="BM165" s="110"/>
      <c r="BN165" s="110"/>
      <c r="BO165" s="110"/>
      <c r="BP165" s="110"/>
      <c r="BQ165" s="110"/>
      <c r="BR165" s="110"/>
      <c r="BS165" s="111"/>
      <c r="BT165" s="109"/>
      <c r="BU165" s="110"/>
      <c r="BV165" s="110"/>
      <c r="BW165" s="110"/>
      <c r="BX165" s="110"/>
      <c r="BY165" s="110"/>
      <c r="BZ165" s="110"/>
      <c r="CA165" s="110"/>
      <c r="CB165" s="110"/>
      <c r="CC165" s="110"/>
      <c r="CD165" s="110"/>
      <c r="CE165" s="110"/>
      <c r="CF165" s="110"/>
      <c r="CG165" s="110"/>
      <c r="CH165" s="110"/>
      <c r="CI165" s="111"/>
      <c r="CJ165" s="109"/>
      <c r="CK165" s="110"/>
      <c r="CL165" s="110"/>
      <c r="CM165" s="110"/>
      <c r="CN165" s="110"/>
      <c r="CO165" s="110"/>
      <c r="CP165" s="110"/>
      <c r="CQ165" s="110"/>
      <c r="CR165" s="110"/>
      <c r="CS165" s="110"/>
      <c r="CT165" s="110"/>
      <c r="CU165" s="110"/>
      <c r="CV165" s="110"/>
      <c r="CW165" s="110"/>
      <c r="CX165" s="110"/>
      <c r="CY165" s="110"/>
      <c r="CZ165" s="110"/>
      <c r="DA165" s="111"/>
      <c r="DB165" s="112">
        <f>DB166+DB167+DB168</f>
        <v>22620</v>
      </c>
      <c r="DC165" s="113"/>
      <c r="DD165" s="113"/>
      <c r="DE165" s="113"/>
      <c r="DF165" s="113"/>
      <c r="DG165" s="113"/>
      <c r="DH165" s="113"/>
      <c r="DI165" s="113"/>
      <c r="DJ165" s="113"/>
      <c r="DK165" s="113"/>
      <c r="DL165" s="113"/>
      <c r="DM165" s="113"/>
      <c r="DN165" s="113"/>
      <c r="DO165" s="113"/>
      <c r="DP165" s="113"/>
      <c r="DQ165" s="113"/>
      <c r="DR165" s="113"/>
      <c r="DS165" s="114"/>
      <c r="DT165" s="112"/>
      <c r="DU165" s="113"/>
      <c r="DV165" s="113"/>
      <c r="DW165" s="113"/>
      <c r="DX165" s="113"/>
      <c r="DY165" s="113"/>
      <c r="DZ165" s="113"/>
      <c r="EA165" s="113"/>
      <c r="EB165" s="113"/>
      <c r="EC165" s="113"/>
      <c r="ED165" s="113"/>
      <c r="EE165" s="113"/>
      <c r="EF165" s="113"/>
      <c r="EG165" s="113"/>
      <c r="EH165" s="113"/>
      <c r="EI165" s="113"/>
      <c r="EJ165" s="113"/>
      <c r="EK165" s="114"/>
    </row>
    <row r="166" spans="1:141" ht="12" customHeight="1">
      <c r="A166" s="115"/>
      <c r="B166" s="116"/>
      <c r="C166" s="116"/>
      <c r="D166" s="116"/>
      <c r="E166" s="116"/>
      <c r="F166" s="116"/>
      <c r="G166" s="117"/>
      <c r="H166" s="106" t="s">
        <v>142</v>
      </c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  <c r="AZ166" s="107"/>
      <c r="BA166" s="107"/>
      <c r="BB166" s="107"/>
      <c r="BC166" s="108"/>
      <c r="BD166" s="109">
        <v>10</v>
      </c>
      <c r="BE166" s="110"/>
      <c r="BF166" s="110"/>
      <c r="BG166" s="110"/>
      <c r="BH166" s="110"/>
      <c r="BI166" s="110"/>
      <c r="BJ166" s="110"/>
      <c r="BK166" s="110"/>
      <c r="BL166" s="110"/>
      <c r="BM166" s="110"/>
      <c r="BN166" s="110"/>
      <c r="BO166" s="110"/>
      <c r="BP166" s="110"/>
      <c r="BQ166" s="110"/>
      <c r="BR166" s="110"/>
      <c r="BS166" s="111"/>
      <c r="BT166" s="109">
        <v>510</v>
      </c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0"/>
      <c r="CF166" s="110"/>
      <c r="CG166" s="110"/>
      <c r="CH166" s="110"/>
      <c r="CI166" s="111"/>
      <c r="CJ166" s="109"/>
      <c r="CK166" s="110"/>
      <c r="CL166" s="110"/>
      <c r="CM166" s="110"/>
      <c r="CN166" s="110"/>
      <c r="CO166" s="110"/>
      <c r="CP166" s="110"/>
      <c r="CQ166" s="110"/>
      <c r="CR166" s="110"/>
      <c r="CS166" s="110"/>
      <c r="CT166" s="110"/>
      <c r="CU166" s="110"/>
      <c r="CV166" s="110"/>
      <c r="CW166" s="110"/>
      <c r="CX166" s="110"/>
      <c r="CY166" s="110"/>
      <c r="CZ166" s="110"/>
      <c r="DA166" s="111"/>
      <c r="DB166" s="112">
        <f>BD166*BT166</f>
        <v>5100</v>
      </c>
      <c r="DC166" s="113"/>
      <c r="DD166" s="113"/>
      <c r="DE166" s="113"/>
      <c r="DF166" s="113"/>
      <c r="DG166" s="113"/>
      <c r="DH166" s="113"/>
      <c r="DI166" s="113"/>
      <c r="DJ166" s="113"/>
      <c r="DK166" s="113"/>
      <c r="DL166" s="113"/>
      <c r="DM166" s="113"/>
      <c r="DN166" s="113"/>
      <c r="DO166" s="113"/>
      <c r="DP166" s="113"/>
      <c r="DQ166" s="113"/>
      <c r="DR166" s="113"/>
      <c r="DS166" s="114"/>
      <c r="DT166" s="112"/>
      <c r="DU166" s="113"/>
      <c r="DV166" s="113"/>
      <c r="DW166" s="113"/>
      <c r="DX166" s="113"/>
      <c r="DY166" s="113"/>
      <c r="DZ166" s="113"/>
      <c r="EA166" s="113"/>
      <c r="EB166" s="113"/>
      <c r="EC166" s="113"/>
      <c r="ED166" s="113"/>
      <c r="EE166" s="113"/>
      <c r="EF166" s="113"/>
      <c r="EG166" s="113"/>
      <c r="EH166" s="113"/>
      <c r="EI166" s="113"/>
      <c r="EJ166" s="113"/>
      <c r="EK166" s="114"/>
    </row>
    <row r="167" spans="1:141" ht="12" customHeight="1">
      <c r="A167" s="115"/>
      <c r="B167" s="116"/>
      <c r="C167" s="116"/>
      <c r="D167" s="116"/>
      <c r="E167" s="116"/>
      <c r="F167" s="116"/>
      <c r="G167" s="117"/>
      <c r="H167" s="106" t="s">
        <v>143</v>
      </c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07"/>
      <c r="BC167" s="108"/>
      <c r="BD167" s="109">
        <v>24</v>
      </c>
      <c r="BE167" s="110"/>
      <c r="BF167" s="110"/>
      <c r="BG167" s="110"/>
      <c r="BH167" s="110"/>
      <c r="BI167" s="110"/>
      <c r="BJ167" s="110"/>
      <c r="BK167" s="110"/>
      <c r="BL167" s="110"/>
      <c r="BM167" s="110"/>
      <c r="BN167" s="110"/>
      <c r="BO167" s="110"/>
      <c r="BP167" s="110"/>
      <c r="BQ167" s="110"/>
      <c r="BR167" s="110"/>
      <c r="BS167" s="111"/>
      <c r="BT167" s="109">
        <v>730</v>
      </c>
      <c r="BU167" s="110"/>
      <c r="BV167" s="110"/>
      <c r="BW167" s="110"/>
      <c r="BX167" s="110"/>
      <c r="BY167" s="110"/>
      <c r="BZ167" s="110"/>
      <c r="CA167" s="110"/>
      <c r="CB167" s="110"/>
      <c r="CC167" s="110"/>
      <c r="CD167" s="110"/>
      <c r="CE167" s="110"/>
      <c r="CF167" s="110"/>
      <c r="CG167" s="110"/>
      <c r="CH167" s="110"/>
      <c r="CI167" s="111"/>
      <c r="CJ167" s="109"/>
      <c r="CK167" s="110"/>
      <c r="CL167" s="110"/>
      <c r="CM167" s="110"/>
      <c r="CN167" s="110"/>
      <c r="CO167" s="110"/>
      <c r="CP167" s="110"/>
      <c r="CQ167" s="110"/>
      <c r="CR167" s="110"/>
      <c r="CS167" s="110"/>
      <c r="CT167" s="110"/>
      <c r="CU167" s="110"/>
      <c r="CV167" s="110"/>
      <c r="CW167" s="110"/>
      <c r="CX167" s="110"/>
      <c r="CY167" s="110"/>
      <c r="CZ167" s="110"/>
      <c r="DA167" s="111"/>
      <c r="DB167" s="112">
        <f>BD167*BT167</f>
        <v>17520</v>
      </c>
      <c r="DC167" s="113"/>
      <c r="DD167" s="113"/>
      <c r="DE167" s="113"/>
      <c r="DF167" s="113"/>
      <c r="DG167" s="113"/>
      <c r="DH167" s="113"/>
      <c r="DI167" s="113"/>
      <c r="DJ167" s="113"/>
      <c r="DK167" s="113"/>
      <c r="DL167" s="113"/>
      <c r="DM167" s="113"/>
      <c r="DN167" s="113"/>
      <c r="DO167" s="113"/>
      <c r="DP167" s="113"/>
      <c r="DQ167" s="113"/>
      <c r="DR167" s="113"/>
      <c r="DS167" s="114"/>
      <c r="DT167" s="112"/>
      <c r="DU167" s="113"/>
      <c r="DV167" s="113"/>
      <c r="DW167" s="113"/>
      <c r="DX167" s="113"/>
      <c r="DY167" s="113"/>
      <c r="DZ167" s="113"/>
      <c r="EA167" s="113"/>
      <c r="EB167" s="113"/>
      <c r="EC167" s="113"/>
      <c r="ED167" s="113"/>
      <c r="EE167" s="113"/>
      <c r="EF167" s="113"/>
      <c r="EG167" s="113"/>
      <c r="EH167" s="113"/>
      <c r="EI167" s="113"/>
      <c r="EJ167" s="113"/>
      <c r="EK167" s="114"/>
    </row>
    <row r="168" spans="1:141" ht="12" customHeight="1">
      <c r="A168" s="115"/>
      <c r="B168" s="116"/>
      <c r="C168" s="116"/>
      <c r="D168" s="116"/>
      <c r="E168" s="116"/>
      <c r="F168" s="116"/>
      <c r="G168" s="117"/>
      <c r="H168" s="106" t="s">
        <v>144</v>
      </c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8"/>
      <c r="BD168" s="109"/>
      <c r="BE168" s="110"/>
      <c r="BF168" s="110"/>
      <c r="BG168" s="110"/>
      <c r="BH168" s="110"/>
      <c r="BI168" s="110"/>
      <c r="BJ168" s="110"/>
      <c r="BK168" s="110"/>
      <c r="BL168" s="110"/>
      <c r="BM168" s="110"/>
      <c r="BN168" s="110"/>
      <c r="BO168" s="110"/>
      <c r="BP168" s="110"/>
      <c r="BQ168" s="110"/>
      <c r="BR168" s="110"/>
      <c r="BS168" s="111"/>
      <c r="BT168" s="109">
        <v>700</v>
      </c>
      <c r="BU168" s="110"/>
      <c r="BV168" s="110"/>
      <c r="BW168" s="110"/>
      <c r="BX168" s="110"/>
      <c r="BY168" s="110"/>
      <c r="BZ168" s="110"/>
      <c r="CA168" s="110"/>
      <c r="CB168" s="110"/>
      <c r="CC168" s="110"/>
      <c r="CD168" s="110"/>
      <c r="CE168" s="110"/>
      <c r="CF168" s="110"/>
      <c r="CG168" s="110"/>
      <c r="CH168" s="110"/>
      <c r="CI168" s="111"/>
      <c r="CJ168" s="109"/>
      <c r="CK168" s="110"/>
      <c r="CL168" s="110"/>
      <c r="CM168" s="110"/>
      <c r="CN168" s="110"/>
      <c r="CO168" s="110"/>
      <c r="CP168" s="110"/>
      <c r="CQ168" s="110"/>
      <c r="CR168" s="110"/>
      <c r="CS168" s="110"/>
      <c r="CT168" s="110"/>
      <c r="CU168" s="110"/>
      <c r="CV168" s="110"/>
      <c r="CW168" s="110"/>
      <c r="CX168" s="110"/>
      <c r="CY168" s="110"/>
      <c r="CZ168" s="110"/>
      <c r="DA168" s="111"/>
      <c r="DB168" s="112">
        <f>BD168*BT168</f>
        <v>0</v>
      </c>
      <c r="DC168" s="113"/>
      <c r="DD168" s="113"/>
      <c r="DE168" s="113"/>
      <c r="DF168" s="113"/>
      <c r="DG168" s="113"/>
      <c r="DH168" s="113"/>
      <c r="DI168" s="113"/>
      <c r="DJ168" s="113"/>
      <c r="DK168" s="113"/>
      <c r="DL168" s="113"/>
      <c r="DM168" s="113"/>
      <c r="DN168" s="113"/>
      <c r="DO168" s="113"/>
      <c r="DP168" s="113"/>
      <c r="DQ168" s="113"/>
      <c r="DR168" s="113"/>
      <c r="DS168" s="114"/>
      <c r="DT168" s="112"/>
      <c r="DU168" s="113"/>
      <c r="DV168" s="113"/>
      <c r="DW168" s="113"/>
      <c r="DX168" s="113"/>
      <c r="DY168" s="113"/>
      <c r="DZ168" s="113"/>
      <c r="EA168" s="113"/>
      <c r="EB168" s="113"/>
      <c r="EC168" s="113"/>
      <c r="ED168" s="113"/>
      <c r="EE168" s="113"/>
      <c r="EF168" s="113"/>
      <c r="EG168" s="113"/>
      <c r="EH168" s="113"/>
      <c r="EI168" s="113"/>
      <c r="EJ168" s="113"/>
      <c r="EK168" s="114"/>
    </row>
    <row r="169" spans="1:141" ht="12" customHeight="1">
      <c r="A169" s="115" t="s">
        <v>23</v>
      </c>
      <c r="B169" s="116"/>
      <c r="C169" s="116"/>
      <c r="D169" s="116"/>
      <c r="E169" s="116"/>
      <c r="F169" s="116"/>
      <c r="G169" s="117"/>
      <c r="H169" s="106" t="s">
        <v>138</v>
      </c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8"/>
      <c r="BD169" s="109"/>
      <c r="BE169" s="110"/>
      <c r="BF169" s="110"/>
      <c r="BG169" s="110"/>
      <c r="BH169" s="110"/>
      <c r="BI169" s="110"/>
      <c r="BJ169" s="110"/>
      <c r="BK169" s="110"/>
      <c r="BL169" s="110"/>
      <c r="BM169" s="110"/>
      <c r="BN169" s="110"/>
      <c r="BO169" s="110"/>
      <c r="BP169" s="110"/>
      <c r="BQ169" s="110"/>
      <c r="BR169" s="110"/>
      <c r="BS169" s="111"/>
      <c r="BT169" s="109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0"/>
      <c r="CF169" s="110"/>
      <c r="CG169" s="110"/>
      <c r="CH169" s="110"/>
      <c r="CI169" s="111"/>
      <c r="CJ169" s="109"/>
      <c r="CK169" s="110"/>
      <c r="CL169" s="110"/>
      <c r="CM169" s="110"/>
      <c r="CN169" s="110"/>
      <c r="CO169" s="110"/>
      <c r="CP169" s="110"/>
      <c r="CQ169" s="110"/>
      <c r="CR169" s="110"/>
      <c r="CS169" s="110"/>
      <c r="CT169" s="110"/>
      <c r="CU169" s="110"/>
      <c r="CV169" s="110"/>
      <c r="CW169" s="110"/>
      <c r="CX169" s="110"/>
      <c r="CY169" s="110"/>
      <c r="CZ169" s="110"/>
      <c r="DA169" s="111"/>
      <c r="DB169" s="112"/>
      <c r="DC169" s="113"/>
      <c r="DD169" s="113"/>
      <c r="DE169" s="113"/>
      <c r="DF169" s="113"/>
      <c r="DG169" s="113"/>
      <c r="DH169" s="113"/>
      <c r="DI169" s="113"/>
      <c r="DJ169" s="113"/>
      <c r="DK169" s="113"/>
      <c r="DL169" s="113"/>
      <c r="DM169" s="113"/>
      <c r="DN169" s="113"/>
      <c r="DO169" s="113"/>
      <c r="DP169" s="113"/>
      <c r="DQ169" s="113"/>
      <c r="DR169" s="113"/>
      <c r="DS169" s="114"/>
      <c r="DT169" s="112">
        <f>BD169*CJ169</f>
        <v>0</v>
      </c>
      <c r="DU169" s="113"/>
      <c r="DV169" s="113"/>
      <c r="DW169" s="113"/>
      <c r="DX169" s="113"/>
      <c r="DY169" s="113"/>
      <c r="DZ169" s="113"/>
      <c r="EA169" s="113"/>
      <c r="EB169" s="113"/>
      <c r="EC169" s="113"/>
      <c r="ED169" s="113"/>
      <c r="EE169" s="113"/>
      <c r="EF169" s="113"/>
      <c r="EG169" s="113"/>
      <c r="EH169" s="113"/>
      <c r="EI169" s="113"/>
      <c r="EJ169" s="113"/>
      <c r="EK169" s="114"/>
    </row>
    <row r="170" spans="1:141" ht="12" customHeight="1">
      <c r="A170" s="115" t="s">
        <v>29</v>
      </c>
      <c r="B170" s="116"/>
      <c r="C170" s="116"/>
      <c r="D170" s="116"/>
      <c r="E170" s="116"/>
      <c r="F170" s="116"/>
      <c r="G170" s="117"/>
      <c r="H170" s="106" t="s">
        <v>152</v>
      </c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8"/>
      <c r="BD170" s="109">
        <v>175</v>
      </c>
      <c r="BE170" s="110"/>
      <c r="BF170" s="110"/>
      <c r="BG170" s="110"/>
      <c r="BH170" s="110"/>
      <c r="BI170" s="110"/>
      <c r="BJ170" s="110"/>
      <c r="BK170" s="110"/>
      <c r="BL170" s="110"/>
      <c r="BM170" s="110"/>
      <c r="BN170" s="110"/>
      <c r="BO170" s="110"/>
      <c r="BP170" s="110"/>
      <c r="BQ170" s="110"/>
      <c r="BR170" s="110"/>
      <c r="BS170" s="111"/>
      <c r="BT170" s="109">
        <v>15</v>
      </c>
      <c r="BU170" s="110"/>
      <c r="BV170" s="110"/>
      <c r="BW170" s="110"/>
      <c r="BX170" s="110"/>
      <c r="BY170" s="110"/>
      <c r="BZ170" s="110"/>
      <c r="CA170" s="110"/>
      <c r="CB170" s="110"/>
      <c r="CC170" s="110"/>
      <c r="CD170" s="110"/>
      <c r="CE170" s="110"/>
      <c r="CF170" s="110"/>
      <c r="CG170" s="110"/>
      <c r="CH170" s="110"/>
      <c r="CI170" s="111"/>
      <c r="CJ170" s="109"/>
      <c r="CK170" s="110"/>
      <c r="CL170" s="110"/>
      <c r="CM170" s="110"/>
      <c r="CN170" s="110"/>
      <c r="CO170" s="110"/>
      <c r="CP170" s="110"/>
      <c r="CQ170" s="110"/>
      <c r="CR170" s="110"/>
      <c r="CS170" s="110"/>
      <c r="CT170" s="110"/>
      <c r="CU170" s="110"/>
      <c r="CV170" s="110"/>
      <c r="CW170" s="110"/>
      <c r="CX170" s="110"/>
      <c r="CY170" s="110"/>
      <c r="CZ170" s="110"/>
      <c r="DA170" s="111"/>
      <c r="DB170" s="112">
        <v>40500</v>
      </c>
      <c r="DC170" s="113"/>
      <c r="DD170" s="113"/>
      <c r="DE170" s="113"/>
      <c r="DF170" s="113"/>
      <c r="DG170" s="113"/>
      <c r="DH170" s="113"/>
      <c r="DI170" s="113"/>
      <c r="DJ170" s="113"/>
      <c r="DK170" s="113"/>
      <c r="DL170" s="113"/>
      <c r="DM170" s="113"/>
      <c r="DN170" s="113"/>
      <c r="DO170" s="113"/>
      <c r="DP170" s="113"/>
      <c r="DQ170" s="113"/>
      <c r="DR170" s="113"/>
      <c r="DS170" s="114"/>
      <c r="DT170" s="112">
        <v>5800</v>
      </c>
      <c r="DU170" s="113"/>
      <c r="DV170" s="113"/>
      <c r="DW170" s="113"/>
      <c r="DX170" s="113"/>
      <c r="DY170" s="113"/>
      <c r="DZ170" s="113"/>
      <c r="EA170" s="113"/>
      <c r="EB170" s="113"/>
      <c r="EC170" s="113"/>
      <c r="ED170" s="113"/>
      <c r="EE170" s="113"/>
      <c r="EF170" s="113"/>
      <c r="EG170" s="113"/>
      <c r="EH170" s="113"/>
      <c r="EI170" s="113"/>
      <c r="EJ170" s="113"/>
      <c r="EK170" s="114"/>
    </row>
    <row r="171" spans="1:141" ht="12" customHeight="1">
      <c r="A171" s="115" t="s">
        <v>60</v>
      </c>
      <c r="B171" s="116"/>
      <c r="C171" s="116"/>
      <c r="D171" s="116"/>
      <c r="E171" s="116"/>
      <c r="F171" s="116"/>
      <c r="G171" s="117"/>
      <c r="H171" s="106" t="s">
        <v>184</v>
      </c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8"/>
      <c r="BD171" s="109">
        <v>167</v>
      </c>
      <c r="BE171" s="110"/>
      <c r="BF171" s="110"/>
      <c r="BG171" s="110"/>
      <c r="BH171" s="110"/>
      <c r="BI171" s="110"/>
      <c r="BJ171" s="110"/>
      <c r="BK171" s="110"/>
      <c r="BL171" s="110"/>
      <c r="BM171" s="110"/>
      <c r="BN171" s="110"/>
      <c r="BO171" s="110"/>
      <c r="BP171" s="110"/>
      <c r="BQ171" s="110"/>
      <c r="BR171" s="110"/>
      <c r="BS171" s="111"/>
      <c r="BT171" s="109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0"/>
      <c r="CF171" s="110"/>
      <c r="CG171" s="110"/>
      <c r="CH171" s="110"/>
      <c r="CI171" s="111"/>
      <c r="CJ171" s="109">
        <v>0.12</v>
      </c>
      <c r="CK171" s="110"/>
      <c r="CL171" s="110"/>
      <c r="CM171" s="110"/>
      <c r="CN171" s="110"/>
      <c r="CO171" s="110"/>
      <c r="CP171" s="110"/>
      <c r="CQ171" s="110"/>
      <c r="CR171" s="110"/>
      <c r="CS171" s="110"/>
      <c r="CT171" s="110"/>
      <c r="CU171" s="110"/>
      <c r="CV171" s="110"/>
      <c r="CW171" s="110"/>
      <c r="CX171" s="110"/>
      <c r="CY171" s="110"/>
      <c r="CZ171" s="110"/>
      <c r="DA171" s="111"/>
      <c r="DB171" s="112">
        <f>BD171*BT171</f>
        <v>0</v>
      </c>
      <c r="DC171" s="113"/>
      <c r="DD171" s="113"/>
      <c r="DE171" s="113"/>
      <c r="DF171" s="113"/>
      <c r="DG171" s="113"/>
      <c r="DH171" s="113"/>
      <c r="DI171" s="113"/>
      <c r="DJ171" s="113"/>
      <c r="DK171" s="113"/>
      <c r="DL171" s="113"/>
      <c r="DM171" s="113"/>
      <c r="DN171" s="113"/>
      <c r="DO171" s="113"/>
      <c r="DP171" s="113"/>
      <c r="DQ171" s="113"/>
      <c r="DR171" s="113"/>
      <c r="DS171" s="114"/>
      <c r="DT171" s="112">
        <v>300</v>
      </c>
      <c r="DU171" s="113"/>
      <c r="DV171" s="113"/>
      <c r="DW171" s="113"/>
      <c r="DX171" s="113"/>
      <c r="DY171" s="113"/>
      <c r="DZ171" s="113"/>
      <c r="EA171" s="113"/>
      <c r="EB171" s="113"/>
      <c r="EC171" s="113"/>
      <c r="ED171" s="113"/>
      <c r="EE171" s="113"/>
      <c r="EF171" s="113"/>
      <c r="EG171" s="113"/>
      <c r="EH171" s="113"/>
      <c r="EI171" s="113"/>
      <c r="EJ171" s="113"/>
      <c r="EK171" s="114"/>
    </row>
    <row r="172" spans="1:141" ht="12" customHeight="1">
      <c r="A172" s="115" t="s">
        <v>62</v>
      </c>
      <c r="B172" s="116"/>
      <c r="C172" s="116"/>
      <c r="D172" s="116"/>
      <c r="E172" s="116"/>
      <c r="F172" s="116"/>
      <c r="G172" s="117"/>
      <c r="H172" s="106" t="s">
        <v>150</v>
      </c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8"/>
      <c r="BD172" s="109">
        <v>167</v>
      </c>
      <c r="BE172" s="110"/>
      <c r="BF172" s="110"/>
      <c r="BG172" s="110"/>
      <c r="BH172" s="110"/>
      <c r="BI172" s="110"/>
      <c r="BJ172" s="110"/>
      <c r="BK172" s="110"/>
      <c r="BL172" s="110"/>
      <c r="BM172" s="110"/>
      <c r="BN172" s="110"/>
      <c r="BO172" s="110"/>
      <c r="BP172" s="110"/>
      <c r="BQ172" s="110"/>
      <c r="BR172" s="110"/>
      <c r="BS172" s="111"/>
      <c r="BT172" s="109">
        <f>0.2*49.5</f>
        <v>9.9</v>
      </c>
      <c r="BU172" s="110"/>
      <c r="BV172" s="110"/>
      <c r="BW172" s="110"/>
      <c r="BX172" s="110"/>
      <c r="BY172" s="110"/>
      <c r="BZ172" s="110"/>
      <c r="CA172" s="110"/>
      <c r="CB172" s="110"/>
      <c r="CC172" s="110"/>
      <c r="CD172" s="110"/>
      <c r="CE172" s="110"/>
      <c r="CF172" s="110"/>
      <c r="CG172" s="110"/>
      <c r="CH172" s="110"/>
      <c r="CI172" s="111"/>
      <c r="CJ172" s="109">
        <v>0.12</v>
      </c>
      <c r="CK172" s="110"/>
      <c r="CL172" s="110"/>
      <c r="CM172" s="110"/>
      <c r="CN172" s="110"/>
      <c r="CO172" s="110"/>
      <c r="CP172" s="110"/>
      <c r="CQ172" s="110"/>
      <c r="CR172" s="110"/>
      <c r="CS172" s="110"/>
      <c r="CT172" s="110"/>
      <c r="CU172" s="110"/>
      <c r="CV172" s="110"/>
      <c r="CW172" s="110"/>
      <c r="CX172" s="110"/>
      <c r="CY172" s="110"/>
      <c r="CZ172" s="110"/>
      <c r="DA172" s="111"/>
      <c r="DB172" s="112">
        <v>24100</v>
      </c>
      <c r="DC172" s="113"/>
      <c r="DD172" s="113"/>
      <c r="DE172" s="113"/>
      <c r="DF172" s="113"/>
      <c r="DG172" s="113"/>
      <c r="DH172" s="113"/>
      <c r="DI172" s="113"/>
      <c r="DJ172" s="113"/>
      <c r="DK172" s="113"/>
      <c r="DL172" s="113"/>
      <c r="DM172" s="113"/>
      <c r="DN172" s="113"/>
      <c r="DO172" s="113"/>
      <c r="DP172" s="113"/>
      <c r="DQ172" s="113"/>
      <c r="DR172" s="113"/>
      <c r="DS172" s="114"/>
      <c r="DT172" s="112">
        <v>300</v>
      </c>
      <c r="DU172" s="113"/>
      <c r="DV172" s="113"/>
      <c r="DW172" s="113"/>
      <c r="DX172" s="113"/>
      <c r="DY172" s="113"/>
      <c r="DZ172" s="113"/>
      <c r="EA172" s="113"/>
      <c r="EB172" s="113"/>
      <c r="EC172" s="113"/>
      <c r="ED172" s="113"/>
      <c r="EE172" s="113"/>
      <c r="EF172" s="113"/>
      <c r="EG172" s="113"/>
      <c r="EH172" s="113"/>
      <c r="EI172" s="113"/>
      <c r="EJ172" s="113"/>
      <c r="EK172" s="114"/>
    </row>
    <row r="173" spans="1:141" ht="12" customHeight="1">
      <c r="A173" s="115" t="s">
        <v>82</v>
      </c>
      <c r="B173" s="116"/>
      <c r="C173" s="116"/>
      <c r="D173" s="116"/>
      <c r="E173" s="116"/>
      <c r="F173" s="116"/>
      <c r="G173" s="117"/>
      <c r="H173" s="106" t="s">
        <v>151</v>
      </c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8"/>
      <c r="BD173" s="109">
        <v>167</v>
      </c>
      <c r="BE173" s="110"/>
      <c r="BF173" s="110"/>
      <c r="BG173" s="110"/>
      <c r="BH173" s="110"/>
      <c r="BI173" s="110"/>
      <c r="BJ173" s="110"/>
      <c r="BK173" s="110"/>
      <c r="BL173" s="110"/>
      <c r="BM173" s="110"/>
      <c r="BN173" s="110"/>
      <c r="BO173" s="110"/>
      <c r="BP173" s="110"/>
      <c r="BQ173" s="110"/>
      <c r="BR173" s="110"/>
      <c r="BS173" s="111"/>
      <c r="BT173" s="109">
        <f>10</f>
        <v>10</v>
      </c>
      <c r="BU173" s="110"/>
      <c r="BV173" s="110"/>
      <c r="BW173" s="110"/>
      <c r="BX173" s="110"/>
      <c r="BY173" s="110"/>
      <c r="BZ173" s="110"/>
      <c r="CA173" s="110"/>
      <c r="CB173" s="110"/>
      <c r="CC173" s="110"/>
      <c r="CD173" s="110"/>
      <c r="CE173" s="110"/>
      <c r="CF173" s="110"/>
      <c r="CG173" s="110"/>
      <c r="CH173" s="110"/>
      <c r="CI173" s="111"/>
      <c r="CJ173" s="109">
        <v>0.1</v>
      </c>
      <c r="CK173" s="110"/>
      <c r="CL173" s="110"/>
      <c r="CM173" s="110"/>
      <c r="CN173" s="110"/>
      <c r="CO173" s="110"/>
      <c r="CP173" s="110"/>
      <c r="CQ173" s="110"/>
      <c r="CR173" s="110"/>
      <c r="CS173" s="110"/>
      <c r="CT173" s="110"/>
      <c r="CU173" s="110"/>
      <c r="CV173" s="110"/>
      <c r="CW173" s="110"/>
      <c r="CX173" s="110"/>
      <c r="CY173" s="110"/>
      <c r="CZ173" s="110"/>
      <c r="DA173" s="111"/>
      <c r="DB173" s="112">
        <v>62400</v>
      </c>
      <c r="DC173" s="113"/>
      <c r="DD173" s="113"/>
      <c r="DE173" s="113"/>
      <c r="DF173" s="113"/>
      <c r="DG173" s="113"/>
      <c r="DH173" s="113"/>
      <c r="DI173" s="113"/>
      <c r="DJ173" s="113"/>
      <c r="DK173" s="113"/>
      <c r="DL173" s="113"/>
      <c r="DM173" s="113"/>
      <c r="DN173" s="113"/>
      <c r="DO173" s="113"/>
      <c r="DP173" s="113"/>
      <c r="DQ173" s="113"/>
      <c r="DR173" s="113"/>
      <c r="DS173" s="114"/>
      <c r="DT173" s="112">
        <v>500</v>
      </c>
      <c r="DU173" s="113"/>
      <c r="DV173" s="113"/>
      <c r="DW173" s="113"/>
      <c r="DX173" s="113"/>
      <c r="DY173" s="113"/>
      <c r="DZ173" s="113"/>
      <c r="EA173" s="113"/>
      <c r="EB173" s="113"/>
      <c r="EC173" s="113"/>
      <c r="ED173" s="113"/>
      <c r="EE173" s="113"/>
      <c r="EF173" s="113"/>
      <c r="EG173" s="113"/>
      <c r="EH173" s="113"/>
      <c r="EI173" s="113"/>
      <c r="EJ173" s="113"/>
      <c r="EK173" s="114"/>
    </row>
    <row r="174" spans="1:141" ht="12" customHeight="1">
      <c r="A174" s="115" t="s">
        <v>83</v>
      </c>
      <c r="B174" s="116"/>
      <c r="C174" s="116"/>
      <c r="D174" s="116"/>
      <c r="E174" s="116"/>
      <c r="F174" s="116"/>
      <c r="G174" s="117"/>
      <c r="H174" s="106" t="s">
        <v>139</v>
      </c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8"/>
      <c r="BD174" s="109"/>
      <c r="BE174" s="110"/>
      <c r="BF174" s="110"/>
      <c r="BG174" s="110"/>
      <c r="BH174" s="110"/>
      <c r="BI174" s="110"/>
      <c r="BJ174" s="110"/>
      <c r="BK174" s="110"/>
      <c r="BL174" s="110"/>
      <c r="BM174" s="110"/>
      <c r="BN174" s="110"/>
      <c r="BO174" s="110"/>
      <c r="BP174" s="110"/>
      <c r="BQ174" s="110"/>
      <c r="BR174" s="110"/>
      <c r="BS174" s="111"/>
      <c r="BT174" s="109"/>
      <c r="BU174" s="110"/>
      <c r="BV174" s="110"/>
      <c r="BW174" s="110"/>
      <c r="BX174" s="110"/>
      <c r="BY174" s="110"/>
      <c r="BZ174" s="110"/>
      <c r="CA174" s="110"/>
      <c r="CB174" s="110"/>
      <c r="CC174" s="110"/>
      <c r="CD174" s="110"/>
      <c r="CE174" s="110"/>
      <c r="CF174" s="110"/>
      <c r="CG174" s="110"/>
      <c r="CH174" s="110"/>
      <c r="CI174" s="111"/>
      <c r="CJ174" s="109"/>
      <c r="CK174" s="110"/>
      <c r="CL174" s="110"/>
      <c r="CM174" s="110"/>
      <c r="CN174" s="110"/>
      <c r="CO174" s="110"/>
      <c r="CP174" s="110"/>
      <c r="CQ174" s="110"/>
      <c r="CR174" s="110"/>
      <c r="CS174" s="110"/>
      <c r="CT174" s="110"/>
      <c r="CU174" s="110"/>
      <c r="CV174" s="110"/>
      <c r="CW174" s="110"/>
      <c r="CX174" s="110"/>
      <c r="CY174" s="110"/>
      <c r="CZ174" s="110"/>
      <c r="DA174" s="111"/>
      <c r="DB174" s="112"/>
      <c r="DC174" s="113"/>
      <c r="DD174" s="113"/>
      <c r="DE174" s="113"/>
      <c r="DF174" s="113"/>
      <c r="DG174" s="113"/>
      <c r="DH174" s="113"/>
      <c r="DI174" s="113"/>
      <c r="DJ174" s="113"/>
      <c r="DK174" s="113"/>
      <c r="DL174" s="113"/>
      <c r="DM174" s="113"/>
      <c r="DN174" s="113"/>
      <c r="DO174" s="113"/>
      <c r="DP174" s="113"/>
      <c r="DQ174" s="113"/>
      <c r="DR174" s="113"/>
      <c r="DS174" s="114"/>
      <c r="DT174" s="112">
        <v>200</v>
      </c>
      <c r="DU174" s="113"/>
      <c r="DV174" s="113"/>
      <c r="DW174" s="113"/>
      <c r="DX174" s="113"/>
      <c r="DY174" s="113"/>
      <c r="DZ174" s="113"/>
      <c r="EA174" s="113"/>
      <c r="EB174" s="113"/>
      <c r="EC174" s="113"/>
      <c r="ED174" s="113"/>
      <c r="EE174" s="113"/>
      <c r="EF174" s="113"/>
      <c r="EG174" s="113"/>
      <c r="EH174" s="113"/>
      <c r="EI174" s="113"/>
      <c r="EJ174" s="113"/>
      <c r="EK174" s="114"/>
    </row>
    <row r="175" spans="1:141" ht="12" customHeight="1">
      <c r="A175" s="115" t="s">
        <v>86</v>
      </c>
      <c r="B175" s="116"/>
      <c r="C175" s="116"/>
      <c r="D175" s="116"/>
      <c r="E175" s="116"/>
      <c r="F175" s="116"/>
      <c r="G175" s="117"/>
      <c r="H175" s="106" t="s">
        <v>140</v>
      </c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108"/>
      <c r="BD175" s="109"/>
      <c r="BE175" s="110"/>
      <c r="BF175" s="110"/>
      <c r="BG175" s="110"/>
      <c r="BH175" s="110"/>
      <c r="BI175" s="110"/>
      <c r="BJ175" s="110"/>
      <c r="BK175" s="110"/>
      <c r="BL175" s="110"/>
      <c r="BM175" s="110"/>
      <c r="BN175" s="110"/>
      <c r="BO175" s="110"/>
      <c r="BP175" s="110"/>
      <c r="BQ175" s="110"/>
      <c r="BR175" s="110"/>
      <c r="BS175" s="111"/>
      <c r="BT175" s="109"/>
      <c r="BU175" s="110"/>
      <c r="BV175" s="110"/>
      <c r="BW175" s="110"/>
      <c r="BX175" s="110"/>
      <c r="BY175" s="110"/>
      <c r="BZ175" s="110"/>
      <c r="CA175" s="110"/>
      <c r="CB175" s="110"/>
      <c r="CC175" s="110"/>
      <c r="CD175" s="110"/>
      <c r="CE175" s="110"/>
      <c r="CF175" s="110"/>
      <c r="CG175" s="110"/>
      <c r="CH175" s="110"/>
      <c r="CI175" s="111"/>
      <c r="CJ175" s="109"/>
      <c r="CK175" s="110"/>
      <c r="CL175" s="110"/>
      <c r="CM175" s="110"/>
      <c r="CN175" s="110"/>
      <c r="CO175" s="110"/>
      <c r="CP175" s="110"/>
      <c r="CQ175" s="110"/>
      <c r="CR175" s="110"/>
      <c r="CS175" s="110"/>
      <c r="CT175" s="110"/>
      <c r="CU175" s="110"/>
      <c r="CV175" s="110"/>
      <c r="CW175" s="110"/>
      <c r="CX175" s="110"/>
      <c r="CY175" s="110"/>
      <c r="CZ175" s="110"/>
      <c r="DA175" s="111"/>
      <c r="DB175" s="112"/>
      <c r="DC175" s="113"/>
      <c r="DD175" s="113"/>
      <c r="DE175" s="113"/>
      <c r="DF175" s="113"/>
      <c r="DG175" s="113"/>
      <c r="DH175" s="113"/>
      <c r="DI175" s="113"/>
      <c r="DJ175" s="113"/>
      <c r="DK175" s="113"/>
      <c r="DL175" s="113"/>
      <c r="DM175" s="113"/>
      <c r="DN175" s="113"/>
      <c r="DO175" s="113"/>
      <c r="DP175" s="113"/>
      <c r="DQ175" s="113"/>
      <c r="DR175" s="113"/>
      <c r="DS175" s="114"/>
      <c r="DT175" s="112">
        <v>251400</v>
      </c>
      <c r="DU175" s="113"/>
      <c r="DV175" s="113"/>
      <c r="DW175" s="113"/>
      <c r="DX175" s="113"/>
      <c r="DY175" s="113"/>
      <c r="DZ175" s="113"/>
      <c r="EA175" s="113"/>
      <c r="EB175" s="113"/>
      <c r="EC175" s="113"/>
      <c r="ED175" s="113"/>
      <c r="EE175" s="113"/>
      <c r="EF175" s="113"/>
      <c r="EG175" s="113"/>
      <c r="EH175" s="113"/>
      <c r="EI175" s="113"/>
      <c r="EJ175" s="113"/>
      <c r="EK175" s="114"/>
    </row>
    <row r="176" spans="1:141" ht="12" customHeight="1">
      <c r="A176" s="203">
        <v>9</v>
      </c>
      <c r="B176" s="203"/>
      <c r="C176" s="203"/>
      <c r="D176" s="203"/>
      <c r="E176" s="203"/>
      <c r="F176" s="203"/>
      <c r="G176" s="204"/>
      <c r="H176" s="106" t="s">
        <v>137</v>
      </c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8"/>
      <c r="BD176" s="109"/>
      <c r="BE176" s="110"/>
      <c r="BF176" s="110"/>
      <c r="BG176" s="110"/>
      <c r="BH176" s="110"/>
      <c r="BI176" s="110"/>
      <c r="BJ176" s="110"/>
      <c r="BK176" s="110"/>
      <c r="BL176" s="110"/>
      <c r="BM176" s="110"/>
      <c r="BN176" s="110"/>
      <c r="BO176" s="110"/>
      <c r="BP176" s="110"/>
      <c r="BQ176" s="110"/>
      <c r="BR176" s="110"/>
      <c r="BS176" s="111"/>
      <c r="BT176" s="109"/>
      <c r="BU176" s="110"/>
      <c r="BV176" s="110"/>
      <c r="BW176" s="110"/>
      <c r="BX176" s="110"/>
      <c r="BY176" s="110"/>
      <c r="BZ176" s="110"/>
      <c r="CA176" s="110"/>
      <c r="CB176" s="110"/>
      <c r="CC176" s="110"/>
      <c r="CD176" s="110"/>
      <c r="CE176" s="110"/>
      <c r="CF176" s="110"/>
      <c r="CG176" s="110"/>
      <c r="CH176" s="110"/>
      <c r="CI176" s="111"/>
      <c r="CJ176" s="109"/>
      <c r="CK176" s="110"/>
      <c r="CL176" s="110"/>
      <c r="CM176" s="110"/>
      <c r="CN176" s="110"/>
      <c r="CO176" s="110"/>
      <c r="CP176" s="110"/>
      <c r="CQ176" s="110"/>
      <c r="CR176" s="110"/>
      <c r="CS176" s="110"/>
      <c r="CT176" s="110"/>
      <c r="CU176" s="110"/>
      <c r="CV176" s="110"/>
      <c r="CW176" s="110"/>
      <c r="CX176" s="110"/>
      <c r="CY176" s="110"/>
      <c r="CZ176" s="110"/>
      <c r="DA176" s="111"/>
      <c r="DB176" s="112">
        <v>2000</v>
      </c>
      <c r="DC176" s="113"/>
      <c r="DD176" s="113"/>
      <c r="DE176" s="113"/>
      <c r="DF176" s="113"/>
      <c r="DG176" s="113"/>
      <c r="DH176" s="113"/>
      <c r="DI176" s="113"/>
      <c r="DJ176" s="113"/>
      <c r="DK176" s="113"/>
      <c r="DL176" s="113"/>
      <c r="DM176" s="113"/>
      <c r="DN176" s="113"/>
      <c r="DO176" s="113"/>
      <c r="DP176" s="113"/>
      <c r="DQ176" s="113"/>
      <c r="DR176" s="113"/>
      <c r="DS176" s="114"/>
      <c r="DT176" s="112"/>
      <c r="DU176" s="113"/>
      <c r="DV176" s="113"/>
      <c r="DW176" s="113"/>
      <c r="DX176" s="113"/>
      <c r="DY176" s="113"/>
      <c r="DZ176" s="113"/>
      <c r="EA176" s="113"/>
      <c r="EB176" s="113"/>
      <c r="EC176" s="113"/>
      <c r="ED176" s="113"/>
      <c r="EE176" s="113"/>
      <c r="EF176" s="113"/>
      <c r="EG176" s="113"/>
      <c r="EH176" s="113"/>
      <c r="EI176" s="113"/>
      <c r="EJ176" s="113"/>
      <c r="EK176" s="114"/>
    </row>
    <row r="177" spans="1:141" ht="12" customHeight="1">
      <c r="A177" s="115" t="s">
        <v>90</v>
      </c>
      <c r="B177" s="116"/>
      <c r="C177" s="116"/>
      <c r="D177" s="116"/>
      <c r="E177" s="116"/>
      <c r="F177" s="116"/>
      <c r="G177" s="117"/>
      <c r="H177" s="106" t="s">
        <v>141</v>
      </c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108"/>
      <c r="BD177" s="109"/>
      <c r="BE177" s="110"/>
      <c r="BF177" s="110"/>
      <c r="BG177" s="110"/>
      <c r="BH177" s="110"/>
      <c r="BI177" s="110"/>
      <c r="BJ177" s="110"/>
      <c r="BK177" s="110"/>
      <c r="BL177" s="110"/>
      <c r="BM177" s="110"/>
      <c r="BN177" s="110"/>
      <c r="BO177" s="110"/>
      <c r="BP177" s="110"/>
      <c r="BQ177" s="110"/>
      <c r="BR177" s="110"/>
      <c r="BS177" s="111"/>
      <c r="BT177" s="109"/>
      <c r="BU177" s="110"/>
      <c r="BV177" s="110"/>
      <c r="BW177" s="110"/>
      <c r="BX177" s="110"/>
      <c r="BY177" s="110"/>
      <c r="BZ177" s="110"/>
      <c r="CA177" s="110"/>
      <c r="CB177" s="110"/>
      <c r="CC177" s="110"/>
      <c r="CD177" s="110"/>
      <c r="CE177" s="110"/>
      <c r="CF177" s="110"/>
      <c r="CG177" s="110"/>
      <c r="CH177" s="110"/>
      <c r="CI177" s="111"/>
      <c r="CJ177" s="109"/>
      <c r="CK177" s="110"/>
      <c r="CL177" s="110"/>
      <c r="CM177" s="110"/>
      <c r="CN177" s="110"/>
      <c r="CO177" s="110"/>
      <c r="CP177" s="110"/>
      <c r="CQ177" s="110"/>
      <c r="CR177" s="110"/>
      <c r="CS177" s="110"/>
      <c r="CT177" s="110"/>
      <c r="CU177" s="110"/>
      <c r="CV177" s="110"/>
      <c r="CW177" s="110"/>
      <c r="CX177" s="110"/>
      <c r="CY177" s="110"/>
      <c r="CZ177" s="110"/>
      <c r="DA177" s="111"/>
      <c r="DB177" s="112"/>
      <c r="DC177" s="113"/>
      <c r="DD177" s="113"/>
      <c r="DE177" s="113"/>
      <c r="DF177" s="113"/>
      <c r="DG177" s="113"/>
      <c r="DH177" s="113"/>
      <c r="DI177" s="113"/>
      <c r="DJ177" s="113"/>
      <c r="DK177" s="113"/>
      <c r="DL177" s="113"/>
      <c r="DM177" s="113"/>
      <c r="DN177" s="113"/>
      <c r="DO177" s="113"/>
      <c r="DP177" s="113"/>
      <c r="DQ177" s="113"/>
      <c r="DR177" s="113"/>
      <c r="DS177" s="114"/>
      <c r="DT177" s="112">
        <v>3200</v>
      </c>
      <c r="DU177" s="113"/>
      <c r="DV177" s="113"/>
      <c r="DW177" s="113"/>
      <c r="DX177" s="113"/>
      <c r="DY177" s="113"/>
      <c r="DZ177" s="113"/>
      <c r="EA177" s="113"/>
      <c r="EB177" s="113"/>
      <c r="EC177" s="113"/>
      <c r="ED177" s="113"/>
      <c r="EE177" s="113"/>
      <c r="EF177" s="113"/>
      <c r="EG177" s="113"/>
      <c r="EH177" s="113"/>
      <c r="EI177" s="113"/>
      <c r="EJ177" s="113"/>
      <c r="EK177" s="114"/>
    </row>
    <row r="178" spans="1:141" ht="12" customHeight="1">
      <c r="A178" s="118"/>
      <c r="B178" s="118"/>
      <c r="C178" s="118"/>
      <c r="D178" s="118"/>
      <c r="E178" s="118"/>
      <c r="F178" s="118"/>
      <c r="G178" s="118"/>
      <c r="H178" s="153" t="s">
        <v>2</v>
      </c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4"/>
      <c r="BD178" s="155"/>
      <c r="BE178" s="156"/>
      <c r="BF178" s="156"/>
      <c r="BG178" s="156"/>
      <c r="BH178" s="156"/>
      <c r="BI178" s="156"/>
      <c r="BJ178" s="156"/>
      <c r="BK178" s="156"/>
      <c r="BL178" s="156"/>
      <c r="BM178" s="156"/>
      <c r="BN178" s="156"/>
      <c r="BO178" s="156"/>
      <c r="BP178" s="156"/>
      <c r="BQ178" s="156"/>
      <c r="BR178" s="156"/>
      <c r="BS178" s="157"/>
      <c r="BT178" s="205" t="s">
        <v>3</v>
      </c>
      <c r="BU178" s="205"/>
      <c r="BV178" s="205"/>
      <c r="BW178" s="205"/>
      <c r="BX178" s="205"/>
      <c r="BY178" s="205"/>
      <c r="BZ178" s="205"/>
      <c r="CA178" s="205"/>
      <c r="CB178" s="205"/>
      <c r="CC178" s="205"/>
      <c r="CD178" s="205"/>
      <c r="CE178" s="205"/>
      <c r="CF178" s="205"/>
      <c r="CG178" s="205"/>
      <c r="CH178" s="205"/>
      <c r="CI178" s="205"/>
      <c r="CJ178" s="155"/>
      <c r="CK178" s="156"/>
      <c r="CL178" s="156"/>
      <c r="CM178" s="156"/>
      <c r="CN178" s="156"/>
      <c r="CO178" s="156"/>
      <c r="CP178" s="156"/>
      <c r="CQ178" s="156"/>
      <c r="CR178" s="156"/>
      <c r="CS178" s="156"/>
      <c r="CT178" s="156"/>
      <c r="CU178" s="156"/>
      <c r="CV178" s="156"/>
      <c r="CW178" s="156"/>
      <c r="CX178" s="156"/>
      <c r="CY178" s="156"/>
      <c r="CZ178" s="156"/>
      <c r="DA178" s="157"/>
      <c r="DB178" s="206">
        <f>SUM(DB165:DB177)</f>
        <v>174240</v>
      </c>
      <c r="DC178" s="207"/>
      <c r="DD178" s="207"/>
      <c r="DE178" s="207"/>
      <c r="DF178" s="207"/>
      <c r="DG178" s="207"/>
      <c r="DH178" s="207"/>
      <c r="DI178" s="207"/>
      <c r="DJ178" s="207"/>
      <c r="DK178" s="207"/>
      <c r="DL178" s="207"/>
      <c r="DM178" s="207"/>
      <c r="DN178" s="207"/>
      <c r="DO178" s="207"/>
      <c r="DP178" s="207"/>
      <c r="DQ178" s="207"/>
      <c r="DR178" s="207"/>
      <c r="DS178" s="208"/>
      <c r="DT178" s="206">
        <f>DT169+DT172+DT173+DT174+DT175+DT176+DT177+DT170</f>
        <v>261400</v>
      </c>
      <c r="DU178" s="207"/>
      <c r="DV178" s="207"/>
      <c r="DW178" s="207"/>
      <c r="DX178" s="207"/>
      <c r="DY178" s="207"/>
      <c r="DZ178" s="207"/>
      <c r="EA178" s="207"/>
      <c r="EB178" s="207"/>
      <c r="EC178" s="207"/>
      <c r="ED178" s="207"/>
      <c r="EE178" s="207"/>
      <c r="EF178" s="207"/>
      <c r="EG178" s="207"/>
      <c r="EH178" s="207"/>
      <c r="EI178" s="207"/>
      <c r="EJ178" s="207"/>
      <c r="EK178" s="208"/>
    </row>
    <row r="181" spans="4:105" ht="12" customHeight="1">
      <c r="D181" s="94" t="s">
        <v>154</v>
      </c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T181" s="94" t="s">
        <v>190</v>
      </c>
      <c r="BU181" s="94"/>
      <c r="BV181" s="94"/>
      <c r="BW181" s="94"/>
      <c r="BX181" s="94"/>
      <c r="BY181" s="94"/>
      <c r="BZ181" s="94"/>
      <c r="CA181" s="94"/>
      <c r="CB181" s="94"/>
      <c r="CC181" s="94"/>
      <c r="CD181" s="94"/>
      <c r="CE181" s="94"/>
      <c r="CF181" s="94"/>
      <c r="CG181" s="94"/>
      <c r="CH181" s="94"/>
      <c r="CI181" s="94"/>
      <c r="CJ181" s="94"/>
      <c r="CK181" s="94"/>
      <c r="CL181" s="94"/>
      <c r="CM181" s="94"/>
      <c r="CN181" s="94"/>
      <c r="CO181" s="94"/>
      <c r="CP181" s="94"/>
      <c r="CQ181" s="94"/>
      <c r="CR181" s="94"/>
      <c r="CS181" s="94"/>
      <c r="CT181" s="94"/>
      <c r="CU181" s="94"/>
      <c r="CV181" s="94"/>
      <c r="CW181" s="94"/>
      <c r="CX181" s="94"/>
      <c r="CY181" s="94"/>
      <c r="CZ181" s="94"/>
      <c r="DA181" s="94"/>
    </row>
    <row r="183" spans="4:105" ht="12" customHeight="1">
      <c r="D183" s="94" t="s">
        <v>156</v>
      </c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T183" s="94" t="s">
        <v>153</v>
      </c>
      <c r="BU183" s="94"/>
      <c r="BV183" s="94"/>
      <c r="BW183" s="94"/>
      <c r="BX183" s="94"/>
      <c r="BY183" s="94"/>
      <c r="BZ183" s="94"/>
      <c r="CA183" s="94"/>
      <c r="CB183" s="94"/>
      <c r="CC183" s="94"/>
      <c r="CD183" s="94"/>
      <c r="CE183" s="94"/>
      <c r="CF183" s="94"/>
      <c r="CG183" s="94"/>
      <c r="CH183" s="94"/>
      <c r="CI183" s="94"/>
      <c r="CJ183" s="94"/>
      <c r="CK183" s="94"/>
      <c r="CL183" s="94"/>
      <c r="CM183" s="94"/>
      <c r="CN183" s="94"/>
      <c r="CO183" s="94"/>
      <c r="CP183" s="94"/>
      <c r="CQ183" s="94"/>
      <c r="CR183" s="94"/>
      <c r="CS183" s="94"/>
      <c r="CT183" s="94"/>
      <c r="CU183" s="94"/>
      <c r="CV183" s="94"/>
      <c r="CW183" s="94"/>
      <c r="CX183" s="94"/>
      <c r="CY183" s="94"/>
      <c r="CZ183" s="94"/>
      <c r="DA183" s="94"/>
    </row>
  </sheetData>
  <sheetProtection/>
  <mergeCells count="592">
    <mergeCell ref="DT177:EK177"/>
    <mergeCell ref="A178:G178"/>
    <mergeCell ref="H178:BC178"/>
    <mergeCell ref="BD178:BS178"/>
    <mergeCell ref="BT178:CI178"/>
    <mergeCell ref="CJ178:DA178"/>
    <mergeCell ref="DB178:DS178"/>
    <mergeCell ref="DT178:EK178"/>
    <mergeCell ref="A177:G177"/>
    <mergeCell ref="H177:BC177"/>
    <mergeCell ref="BD177:BS177"/>
    <mergeCell ref="BT177:CI177"/>
    <mergeCell ref="CJ177:DA177"/>
    <mergeCell ref="DB177:DS177"/>
    <mergeCell ref="A155:EK155"/>
    <mergeCell ref="A176:G176"/>
    <mergeCell ref="H176:BC176"/>
    <mergeCell ref="BD176:BS176"/>
    <mergeCell ref="BT176:CI176"/>
    <mergeCell ref="CJ176:DA176"/>
    <mergeCell ref="DB176:DS176"/>
    <mergeCell ref="DT176:EK176"/>
    <mergeCell ref="DB152:DS152"/>
    <mergeCell ref="DT152:EK152"/>
    <mergeCell ref="A153:G153"/>
    <mergeCell ref="H153:BS153"/>
    <mergeCell ref="BT153:DA153"/>
    <mergeCell ref="DB153:DS153"/>
    <mergeCell ref="DT153:EK153"/>
    <mergeCell ref="A166:G166"/>
    <mergeCell ref="BT140:CI140"/>
    <mergeCell ref="BT145:DA145"/>
    <mergeCell ref="BT146:DA146"/>
    <mergeCell ref="A152:G152"/>
    <mergeCell ref="H152:BS152"/>
    <mergeCell ref="BT152:DA152"/>
    <mergeCell ref="H145:BS145"/>
    <mergeCell ref="BT143:CI143"/>
    <mergeCell ref="H141:BS141"/>
    <mergeCell ref="A142:G142"/>
    <mergeCell ref="A138:G138"/>
    <mergeCell ref="H138:BS138"/>
    <mergeCell ref="BT138:DA138"/>
    <mergeCell ref="DB138:DS138"/>
    <mergeCell ref="DT138:EK138"/>
    <mergeCell ref="H139:BS139"/>
    <mergeCell ref="BT139:CI139"/>
    <mergeCell ref="A134:EK134"/>
    <mergeCell ref="A135:AO135"/>
    <mergeCell ref="AP135:EK135"/>
    <mergeCell ref="A137:G137"/>
    <mergeCell ref="H137:BC137"/>
    <mergeCell ref="BD137:BS137"/>
    <mergeCell ref="BT137:DA137"/>
    <mergeCell ref="DB137:DS137"/>
    <mergeCell ref="DT137:EK137"/>
    <mergeCell ref="A120:G120"/>
    <mergeCell ref="H120:BC120"/>
    <mergeCell ref="BD120:BS120"/>
    <mergeCell ref="BT120:CI120"/>
    <mergeCell ref="DB120:DS120"/>
    <mergeCell ref="DT120:EK120"/>
    <mergeCell ref="A119:G119"/>
    <mergeCell ref="H119:BC119"/>
    <mergeCell ref="BD119:BS119"/>
    <mergeCell ref="BT119:CI119"/>
    <mergeCell ref="DB119:DS119"/>
    <mergeCell ref="DT119:EK119"/>
    <mergeCell ref="A118:G118"/>
    <mergeCell ref="H118:BC118"/>
    <mergeCell ref="BD118:BS118"/>
    <mergeCell ref="BT118:DA118"/>
    <mergeCell ref="DB118:DS118"/>
    <mergeCell ref="DT118:EK118"/>
    <mergeCell ref="A111:EK111"/>
    <mergeCell ref="X112:EK112"/>
    <mergeCell ref="A114:AO114"/>
    <mergeCell ref="AP114:EK114"/>
    <mergeCell ref="A117:G117"/>
    <mergeCell ref="H117:BC117"/>
    <mergeCell ref="BD117:BS117"/>
    <mergeCell ref="BT117:DA117"/>
    <mergeCell ref="DB117:DS117"/>
    <mergeCell ref="DT117:EK117"/>
    <mergeCell ref="A107:G107"/>
    <mergeCell ref="H107:AO107"/>
    <mergeCell ref="AP107:BE107"/>
    <mergeCell ref="BF107:BU107"/>
    <mergeCell ref="BV107:DU107"/>
    <mergeCell ref="DV107:EK107"/>
    <mergeCell ref="A106:G106"/>
    <mergeCell ref="H106:AO106"/>
    <mergeCell ref="AP106:BE106"/>
    <mergeCell ref="BF106:BU106"/>
    <mergeCell ref="BV106:DU106"/>
    <mergeCell ref="DV106:EK106"/>
    <mergeCell ref="A105:G105"/>
    <mergeCell ref="H105:AO105"/>
    <mergeCell ref="AP105:BE105"/>
    <mergeCell ref="BF105:BU105"/>
    <mergeCell ref="BV105:DU105"/>
    <mergeCell ref="DV105:EK105"/>
    <mergeCell ref="EL88:FA88"/>
    <mergeCell ref="A96:EK96"/>
    <mergeCell ref="A104:G104"/>
    <mergeCell ref="H104:AO104"/>
    <mergeCell ref="AP104:BE104"/>
    <mergeCell ref="BF104:BU104"/>
    <mergeCell ref="BV104:DU104"/>
    <mergeCell ref="DV104:EK104"/>
    <mergeCell ref="EL93:FA93"/>
    <mergeCell ref="DV92:EK92"/>
    <mergeCell ref="AP84:EK84"/>
    <mergeCell ref="A86:EK86"/>
    <mergeCell ref="A88:G88"/>
    <mergeCell ref="H88:AO88"/>
    <mergeCell ref="AP88:BE88"/>
    <mergeCell ref="BF88:BU88"/>
    <mergeCell ref="BV88:DU88"/>
    <mergeCell ref="DV88:EK88"/>
    <mergeCell ref="A75:G75"/>
    <mergeCell ref="H75:BC75"/>
    <mergeCell ref="BD75:BS75"/>
    <mergeCell ref="BT75:CD75"/>
    <mergeCell ref="CE75:EK75"/>
    <mergeCell ref="A80:EK80"/>
    <mergeCell ref="BT78:CD78"/>
    <mergeCell ref="BT77:CD77"/>
    <mergeCell ref="H166:BC166"/>
    <mergeCell ref="BD166:BS166"/>
    <mergeCell ref="BT166:CI166"/>
    <mergeCell ref="DB166:DS166"/>
    <mergeCell ref="DT166:EK166"/>
    <mergeCell ref="CJ166:DA166"/>
    <mergeCell ref="A165:G165"/>
    <mergeCell ref="H165:BC165"/>
    <mergeCell ref="BD165:BS165"/>
    <mergeCell ref="BT165:CI165"/>
    <mergeCell ref="DB165:DS165"/>
    <mergeCell ref="DT165:EK165"/>
    <mergeCell ref="CJ165:DA165"/>
    <mergeCell ref="A164:G164"/>
    <mergeCell ref="H164:BC164"/>
    <mergeCell ref="BD164:BS164"/>
    <mergeCell ref="BT164:CI164"/>
    <mergeCell ref="DB164:DS164"/>
    <mergeCell ref="DT164:EK164"/>
    <mergeCell ref="A174:G174"/>
    <mergeCell ref="H174:BC174"/>
    <mergeCell ref="BD174:BS174"/>
    <mergeCell ref="BT174:CI174"/>
    <mergeCell ref="DB174:DS174"/>
    <mergeCell ref="DT174:EK174"/>
    <mergeCell ref="CJ174:DA174"/>
    <mergeCell ref="A173:G173"/>
    <mergeCell ref="H173:BC173"/>
    <mergeCell ref="BD173:BS173"/>
    <mergeCell ref="BT173:CI173"/>
    <mergeCell ref="DB173:DS173"/>
    <mergeCell ref="DT173:EK173"/>
    <mergeCell ref="CJ173:DA173"/>
    <mergeCell ref="A172:G172"/>
    <mergeCell ref="H172:BC172"/>
    <mergeCell ref="BD172:BS172"/>
    <mergeCell ref="BT172:CI172"/>
    <mergeCell ref="DB172:DS172"/>
    <mergeCell ref="DT172:EK172"/>
    <mergeCell ref="CJ172:DA172"/>
    <mergeCell ref="DT170:EK170"/>
    <mergeCell ref="CJ170:DA170"/>
    <mergeCell ref="A171:G171"/>
    <mergeCell ref="H171:BC171"/>
    <mergeCell ref="BD171:BS171"/>
    <mergeCell ref="BT171:CI171"/>
    <mergeCell ref="DB171:DS171"/>
    <mergeCell ref="DT171:EK171"/>
    <mergeCell ref="CJ171:DA171"/>
    <mergeCell ref="BD167:BS167"/>
    <mergeCell ref="BT167:CI167"/>
    <mergeCell ref="DB167:DS167"/>
    <mergeCell ref="DT167:EK167"/>
    <mergeCell ref="CJ167:DA167"/>
    <mergeCell ref="A170:G170"/>
    <mergeCell ref="H170:BC170"/>
    <mergeCell ref="BD170:BS170"/>
    <mergeCell ref="BT170:CI170"/>
    <mergeCell ref="DB170:DS170"/>
    <mergeCell ref="A175:G175"/>
    <mergeCell ref="A150:G150"/>
    <mergeCell ref="H150:BS150"/>
    <mergeCell ref="DB150:DS150"/>
    <mergeCell ref="DT150:EK150"/>
    <mergeCell ref="A163:G163"/>
    <mergeCell ref="DB163:DS163"/>
    <mergeCell ref="DT163:EK163"/>
    <mergeCell ref="A167:G167"/>
    <mergeCell ref="H167:BC167"/>
    <mergeCell ref="DT175:EK175"/>
    <mergeCell ref="DB175:DS175"/>
    <mergeCell ref="BT175:CI175"/>
    <mergeCell ref="BD175:BS175"/>
    <mergeCell ref="H175:BC175"/>
    <mergeCell ref="DT162:EK162"/>
    <mergeCell ref="CJ175:DA175"/>
    <mergeCell ref="DB168:DS168"/>
    <mergeCell ref="DB169:DS169"/>
    <mergeCell ref="DT169:EK169"/>
    <mergeCell ref="H66:BC66"/>
    <mergeCell ref="A58:EK58"/>
    <mergeCell ref="A64:G64"/>
    <mergeCell ref="H64:BC64"/>
    <mergeCell ref="BD64:BZ64"/>
    <mergeCell ref="A65:G65"/>
    <mergeCell ref="H65:BC65"/>
    <mergeCell ref="BD65:BZ65"/>
    <mergeCell ref="AP62:EK62"/>
    <mergeCell ref="A69:EK69"/>
    <mergeCell ref="CE77:EK77"/>
    <mergeCell ref="A76:G76"/>
    <mergeCell ref="BD66:BZ66"/>
    <mergeCell ref="A67:G67"/>
    <mergeCell ref="H67:BC67"/>
    <mergeCell ref="BD67:BZ67"/>
    <mergeCell ref="A66:G66"/>
    <mergeCell ref="X71:EK71"/>
    <mergeCell ref="A73:AO73"/>
    <mergeCell ref="AP73:EK73"/>
    <mergeCell ref="A92:G92"/>
    <mergeCell ref="AP92:BE92"/>
    <mergeCell ref="H92:AO92"/>
    <mergeCell ref="H76:BC76"/>
    <mergeCell ref="BD76:BS76"/>
    <mergeCell ref="DV90:EK90"/>
    <mergeCell ref="H91:AO91"/>
    <mergeCell ref="A77:G77"/>
    <mergeCell ref="BD77:BS77"/>
    <mergeCell ref="A78:G78"/>
    <mergeCell ref="H78:BC78"/>
    <mergeCell ref="BD78:BS78"/>
    <mergeCell ref="A93:G93"/>
    <mergeCell ref="AP93:BE93"/>
    <mergeCell ref="BV91:DU91"/>
    <mergeCell ref="A90:G90"/>
    <mergeCell ref="H90:AO90"/>
    <mergeCell ref="A91:G91"/>
    <mergeCell ref="A84:AO84"/>
    <mergeCell ref="BT76:CD76"/>
    <mergeCell ref="CE76:EK76"/>
    <mergeCell ref="DV93:EK93"/>
    <mergeCell ref="BT142:CI142"/>
    <mergeCell ref="CE78:EK78"/>
    <mergeCell ref="DT132:EK132"/>
    <mergeCell ref="BF92:BU92"/>
    <mergeCell ref="BV103:DU103"/>
    <mergeCell ref="BV89:DU89"/>
    <mergeCell ref="BV93:DU93"/>
    <mergeCell ref="DT151:EK151"/>
    <mergeCell ref="A89:G89"/>
    <mergeCell ref="DV89:EK89"/>
    <mergeCell ref="BF93:BU93"/>
    <mergeCell ref="H146:BS146"/>
    <mergeCell ref="DB151:DS151"/>
    <mergeCell ref="DT149:EK149"/>
    <mergeCell ref="DB147:DS147"/>
    <mergeCell ref="H93:AO93"/>
    <mergeCell ref="DB143:DS143"/>
    <mergeCell ref="DB149:DS149"/>
    <mergeCell ref="H148:BS148"/>
    <mergeCell ref="A151:G151"/>
    <mergeCell ref="BT163:CI163"/>
    <mergeCell ref="A160:G160"/>
    <mergeCell ref="H160:BC160"/>
    <mergeCell ref="BD162:BS162"/>
    <mergeCell ref="A148:G148"/>
    <mergeCell ref="H151:BS151"/>
    <mergeCell ref="BT148:DA148"/>
    <mergeCell ref="H142:BS142"/>
    <mergeCell ref="A141:G141"/>
    <mergeCell ref="H163:BC163"/>
    <mergeCell ref="BD163:BS163"/>
    <mergeCell ref="A146:G146"/>
    <mergeCell ref="A124:G124"/>
    <mergeCell ref="H140:BS140"/>
    <mergeCell ref="H129:BC129"/>
    <mergeCell ref="BD129:BS129"/>
    <mergeCell ref="A128:G128"/>
    <mergeCell ref="H122:BC122"/>
    <mergeCell ref="BD122:BS122"/>
    <mergeCell ref="A129:G129"/>
    <mergeCell ref="BT123:CI123"/>
    <mergeCell ref="H124:BC124"/>
    <mergeCell ref="BD124:BS124"/>
    <mergeCell ref="A127:G127"/>
    <mergeCell ref="H127:BC127"/>
    <mergeCell ref="BD127:BS127"/>
    <mergeCell ref="BT122:CI122"/>
    <mergeCell ref="BD131:BS131"/>
    <mergeCell ref="DT130:EK130"/>
    <mergeCell ref="DB121:DS121"/>
    <mergeCell ref="DT123:EK123"/>
    <mergeCell ref="DT126:EK126"/>
    <mergeCell ref="DB125:DS125"/>
    <mergeCell ref="BT124:CI124"/>
    <mergeCell ref="DT129:EK129"/>
    <mergeCell ref="BT121:CI121"/>
    <mergeCell ref="H128:BC128"/>
    <mergeCell ref="BD128:BS128"/>
    <mergeCell ref="BT128:CI128"/>
    <mergeCell ref="DT128:EK128"/>
    <mergeCell ref="DT131:EK131"/>
    <mergeCell ref="DT127:EK127"/>
    <mergeCell ref="BT129:DA129"/>
    <mergeCell ref="BT130:DA130"/>
    <mergeCell ref="BT131:DA131"/>
    <mergeCell ref="BT127:CI127"/>
    <mergeCell ref="A125:G125"/>
    <mergeCell ref="H125:BC125"/>
    <mergeCell ref="BD125:BS125"/>
    <mergeCell ref="BT125:CI125"/>
    <mergeCell ref="DT125:EK125"/>
    <mergeCell ref="H126:BC126"/>
    <mergeCell ref="BD126:BS126"/>
    <mergeCell ref="BT126:CI126"/>
    <mergeCell ref="A126:G126"/>
    <mergeCell ref="A103:G103"/>
    <mergeCell ref="H103:AO103"/>
    <mergeCell ref="AP103:BE103"/>
    <mergeCell ref="A123:G123"/>
    <mergeCell ref="H123:BC123"/>
    <mergeCell ref="BD123:BS123"/>
    <mergeCell ref="A122:G122"/>
    <mergeCell ref="A121:G121"/>
    <mergeCell ref="H121:BC121"/>
    <mergeCell ref="BD121:BS121"/>
    <mergeCell ref="EL92:FA92"/>
    <mergeCell ref="EL90:FA90"/>
    <mergeCell ref="EL89:FA89"/>
    <mergeCell ref="A108:G108"/>
    <mergeCell ref="DV108:EK108"/>
    <mergeCell ref="BF103:BU103"/>
    <mergeCell ref="H108:AO108"/>
    <mergeCell ref="AP108:BE108"/>
    <mergeCell ref="BF108:BU108"/>
    <mergeCell ref="BV108:DU108"/>
    <mergeCell ref="EL91:FA91"/>
    <mergeCell ref="AP91:BE91"/>
    <mergeCell ref="BF91:BU91"/>
    <mergeCell ref="BV90:DU90"/>
    <mergeCell ref="BV92:DU92"/>
    <mergeCell ref="BT56:CD56"/>
    <mergeCell ref="CE56:EK56"/>
    <mergeCell ref="AP90:BE90"/>
    <mergeCell ref="BF90:BU90"/>
    <mergeCell ref="H77:BC77"/>
    <mergeCell ref="H53:BC53"/>
    <mergeCell ref="BD53:BS53"/>
    <mergeCell ref="X60:EK60"/>
    <mergeCell ref="A62:AO62"/>
    <mergeCell ref="H89:AO89"/>
    <mergeCell ref="AP89:BE89"/>
    <mergeCell ref="BF89:BU89"/>
    <mergeCell ref="A56:G56"/>
    <mergeCell ref="H56:BC56"/>
    <mergeCell ref="BD56:BS56"/>
    <mergeCell ref="H55:BC55"/>
    <mergeCell ref="BD55:BS55"/>
    <mergeCell ref="BT55:CD55"/>
    <mergeCell ref="CE55:EK55"/>
    <mergeCell ref="A54:G54"/>
    <mergeCell ref="H54:BC54"/>
    <mergeCell ref="BD54:BS54"/>
    <mergeCell ref="BW25:DV25"/>
    <mergeCell ref="DW25:EK25"/>
    <mergeCell ref="A26:F26"/>
    <mergeCell ref="H26:BV26"/>
    <mergeCell ref="BW26:DV26"/>
    <mergeCell ref="DT44:EK44"/>
    <mergeCell ref="A32:EK32"/>
    <mergeCell ref="A34:EK34"/>
    <mergeCell ref="DW26:EK26"/>
    <mergeCell ref="DW27:EK27"/>
    <mergeCell ref="A20:F20"/>
    <mergeCell ref="H20:BV20"/>
    <mergeCell ref="BW20:DV20"/>
    <mergeCell ref="DW20:EK20"/>
    <mergeCell ref="A28:F28"/>
    <mergeCell ref="BW21:DV21"/>
    <mergeCell ref="DW21:EK21"/>
    <mergeCell ref="A22:F22"/>
    <mergeCell ref="H22:BV22"/>
    <mergeCell ref="BW22:DV22"/>
    <mergeCell ref="DW18:EK19"/>
    <mergeCell ref="H19:BV19"/>
    <mergeCell ref="DW22:EK22"/>
    <mergeCell ref="DW23:EK24"/>
    <mergeCell ref="H24:BV24"/>
    <mergeCell ref="DW17:EK17"/>
    <mergeCell ref="A15:F15"/>
    <mergeCell ref="G15:BV15"/>
    <mergeCell ref="BW15:DV15"/>
    <mergeCell ref="DW15:EK15"/>
    <mergeCell ref="A17:F17"/>
    <mergeCell ref="A16:F16"/>
    <mergeCell ref="G16:BV16"/>
    <mergeCell ref="BW16:DV16"/>
    <mergeCell ref="H17:BV17"/>
    <mergeCell ref="BW17:DV17"/>
    <mergeCell ref="DW29:EK29"/>
    <mergeCell ref="G30:BV30"/>
    <mergeCell ref="BW30:DV30"/>
    <mergeCell ref="DW30:EK30"/>
    <mergeCell ref="A29:F29"/>
    <mergeCell ref="DW16:EK16"/>
    <mergeCell ref="DW28:EK28"/>
    <mergeCell ref="H29:BV29"/>
    <mergeCell ref="A27:F27"/>
    <mergeCell ref="H27:BV27"/>
    <mergeCell ref="BW18:DV19"/>
    <mergeCell ref="A30:F30"/>
    <mergeCell ref="BW29:DV29"/>
    <mergeCell ref="BW27:DV27"/>
    <mergeCell ref="H28:BV28"/>
    <mergeCell ref="A23:F24"/>
    <mergeCell ref="A18:F19"/>
    <mergeCell ref="H18:BV18"/>
    <mergeCell ref="H23:BV23"/>
    <mergeCell ref="BW23:DV24"/>
    <mergeCell ref="A10:EK10"/>
    <mergeCell ref="A43:G43"/>
    <mergeCell ref="DT42:EK42"/>
    <mergeCell ref="H43:BC43"/>
    <mergeCell ref="A8:F8"/>
    <mergeCell ref="G8:AD8"/>
    <mergeCell ref="AE8:AY8"/>
    <mergeCell ref="BW28:DV28"/>
    <mergeCell ref="H25:BV25"/>
    <mergeCell ref="A25:F25"/>
    <mergeCell ref="G7:AD7"/>
    <mergeCell ref="AE5:AY5"/>
    <mergeCell ref="AZ5:BQ5"/>
    <mergeCell ref="G6:AD6"/>
    <mergeCell ref="AE6:AY6"/>
    <mergeCell ref="DB8:DS8"/>
    <mergeCell ref="AZ8:BQ8"/>
    <mergeCell ref="A5:F5"/>
    <mergeCell ref="G5:AD5"/>
    <mergeCell ref="A21:F21"/>
    <mergeCell ref="H21:BV21"/>
    <mergeCell ref="H41:BC41"/>
    <mergeCell ref="BD41:BS41"/>
    <mergeCell ref="BR5:DA5"/>
    <mergeCell ref="BR6:DA6"/>
    <mergeCell ref="X36:EK36"/>
    <mergeCell ref="BR8:DA8"/>
    <mergeCell ref="DV91:EK91"/>
    <mergeCell ref="A38:AO38"/>
    <mergeCell ref="AP38:EK38"/>
    <mergeCell ref="BT54:CD54"/>
    <mergeCell ref="AP51:EK51"/>
    <mergeCell ref="A53:G53"/>
    <mergeCell ref="DB42:DS42"/>
    <mergeCell ref="DT41:EK41"/>
    <mergeCell ref="H42:BC42"/>
    <mergeCell ref="BD42:BS42"/>
    <mergeCell ref="A3:EK3"/>
    <mergeCell ref="DB6:DS6"/>
    <mergeCell ref="DB5:DS5"/>
    <mergeCell ref="A7:F7"/>
    <mergeCell ref="AE7:AY7"/>
    <mergeCell ref="A6:F6"/>
    <mergeCell ref="AZ6:BQ6"/>
    <mergeCell ref="AZ7:BQ7"/>
    <mergeCell ref="BR7:DA7"/>
    <mergeCell ref="DB7:DS7"/>
    <mergeCell ref="A130:G130"/>
    <mergeCell ref="H130:BC130"/>
    <mergeCell ref="BD130:BS130"/>
    <mergeCell ref="DB132:DS132"/>
    <mergeCell ref="A131:G131"/>
    <mergeCell ref="H131:BC131"/>
    <mergeCell ref="A132:G132"/>
    <mergeCell ref="H132:BC132"/>
    <mergeCell ref="BD132:BS132"/>
    <mergeCell ref="BT132:DA132"/>
    <mergeCell ref="A143:G143"/>
    <mergeCell ref="H143:BS143"/>
    <mergeCell ref="A140:G140"/>
    <mergeCell ref="A139:G139"/>
    <mergeCell ref="DT144:EK144"/>
    <mergeCell ref="DB141:DS141"/>
    <mergeCell ref="DB142:DS142"/>
    <mergeCell ref="DT143:EK143"/>
    <mergeCell ref="DB144:DS144"/>
    <mergeCell ref="DB139:DS139"/>
    <mergeCell ref="BT161:CI161"/>
    <mergeCell ref="A161:G161"/>
    <mergeCell ref="BD160:BS160"/>
    <mergeCell ref="H147:BS147"/>
    <mergeCell ref="A144:G144"/>
    <mergeCell ref="H144:BS144"/>
    <mergeCell ref="BT144:CI144"/>
    <mergeCell ref="A149:G149"/>
    <mergeCell ref="H149:BS149"/>
    <mergeCell ref="BT151:DA151"/>
    <mergeCell ref="DT142:EK142"/>
    <mergeCell ref="DT139:EK139"/>
    <mergeCell ref="DT160:EK160"/>
    <mergeCell ref="DT161:EK161"/>
    <mergeCell ref="DT141:EK141"/>
    <mergeCell ref="DT146:EK146"/>
    <mergeCell ref="DT140:EK140"/>
    <mergeCell ref="DT148:EK148"/>
    <mergeCell ref="DT147:EK147"/>
    <mergeCell ref="DT145:EK145"/>
    <mergeCell ref="BT41:DA41"/>
    <mergeCell ref="A51:AO51"/>
    <mergeCell ref="A44:G44"/>
    <mergeCell ref="A46:EK46"/>
    <mergeCell ref="A42:G42"/>
    <mergeCell ref="BD43:BS43"/>
    <mergeCell ref="DB41:DS41"/>
    <mergeCell ref="A41:G41"/>
    <mergeCell ref="BT53:CD53"/>
    <mergeCell ref="CE53:EK53"/>
    <mergeCell ref="CE54:EK54"/>
    <mergeCell ref="A55:G55"/>
    <mergeCell ref="DB145:DS145"/>
    <mergeCell ref="DB148:DS148"/>
    <mergeCell ref="DB124:DS124"/>
    <mergeCell ref="DB123:DS123"/>
    <mergeCell ref="DB131:DS131"/>
    <mergeCell ref="DB130:DS130"/>
    <mergeCell ref="DB140:DS140"/>
    <mergeCell ref="DB129:DS129"/>
    <mergeCell ref="DB128:DS128"/>
    <mergeCell ref="DB127:DS127"/>
    <mergeCell ref="DB126:DS126"/>
    <mergeCell ref="DV103:EK103"/>
    <mergeCell ref="DT124:EK124"/>
    <mergeCell ref="DT121:EK121"/>
    <mergeCell ref="DB122:DS122"/>
    <mergeCell ref="DT122:EK122"/>
    <mergeCell ref="BT42:DA42"/>
    <mergeCell ref="BT43:DA43"/>
    <mergeCell ref="BT44:DA44"/>
    <mergeCell ref="X49:EK49"/>
    <mergeCell ref="H44:BC44"/>
    <mergeCell ref="BD44:BS44"/>
    <mergeCell ref="A47:EK47"/>
    <mergeCell ref="DT43:EK43"/>
    <mergeCell ref="DB43:DS43"/>
    <mergeCell ref="DB44:DS44"/>
    <mergeCell ref="A145:G145"/>
    <mergeCell ref="BT162:CI162"/>
    <mergeCell ref="BT147:DA147"/>
    <mergeCell ref="A147:G147"/>
    <mergeCell ref="CJ160:DA160"/>
    <mergeCell ref="CJ161:DA161"/>
    <mergeCell ref="BT149:DA149"/>
    <mergeCell ref="BT160:CI160"/>
    <mergeCell ref="A162:G162"/>
    <mergeCell ref="H162:BC162"/>
    <mergeCell ref="A169:G169"/>
    <mergeCell ref="H169:BC169"/>
    <mergeCell ref="BD169:BS169"/>
    <mergeCell ref="BT169:CI169"/>
    <mergeCell ref="CJ169:DA169"/>
    <mergeCell ref="BT141:CI141"/>
    <mergeCell ref="A168:G168"/>
    <mergeCell ref="BD168:BS168"/>
    <mergeCell ref="BT168:CI168"/>
    <mergeCell ref="CJ168:DA168"/>
    <mergeCell ref="AP157:EK157"/>
    <mergeCell ref="DB146:DS146"/>
    <mergeCell ref="DB161:DS161"/>
    <mergeCell ref="H168:BC168"/>
    <mergeCell ref="BT150:DA150"/>
    <mergeCell ref="DT168:EK168"/>
    <mergeCell ref="DB162:DS162"/>
    <mergeCell ref="H161:BC161"/>
    <mergeCell ref="BD161:BS161"/>
    <mergeCell ref="DB160:DS160"/>
    <mergeCell ref="D181:BC181"/>
    <mergeCell ref="D183:BC183"/>
    <mergeCell ref="BT181:DA181"/>
    <mergeCell ref="BT183:DA183"/>
    <mergeCell ref="X12:EK12"/>
    <mergeCell ref="A13:AO13"/>
    <mergeCell ref="AP13:EK13"/>
    <mergeCell ref="A100:AO100"/>
    <mergeCell ref="AP100:EK100"/>
    <mergeCell ref="A157:AO157"/>
  </mergeCells>
  <printOptions/>
  <pageMargins left="0.7874015748031497" right="0.5118110236220472" top="0.5905511811023623" bottom="0.3937007874015748" header="0.1968503937007874" footer="0.1968503937007874"/>
  <pageSetup fitToHeight="0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5" max="157" man="1"/>
    <brk id="109" max="15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CN13"/>
  <sheetViews>
    <sheetView tabSelected="1" zoomScalePageLayoutView="0" workbookViewId="0" topLeftCell="A1">
      <selection activeCell="W20" sqref="W20"/>
    </sheetView>
  </sheetViews>
  <sheetFormatPr defaultColWidth="1.12109375" defaultRowHeight="12.75"/>
  <cols>
    <col min="1" max="52" width="1.12109375" style="22" customWidth="1"/>
    <col min="53" max="60" width="0" style="22" hidden="1" customWidth="1"/>
    <col min="61" max="68" width="1.12109375" style="22" customWidth="1"/>
    <col min="69" max="76" width="0" style="22" hidden="1" customWidth="1"/>
    <col min="77" max="91" width="1.12109375" style="22" customWidth="1"/>
    <col min="92" max="92" width="6.75390625" style="22" customWidth="1"/>
    <col min="93" max="16384" width="1.12109375" style="22" customWidth="1"/>
  </cols>
  <sheetData>
    <row r="2" ht="15" customHeight="1">
      <c r="B2" s="23" t="s">
        <v>145</v>
      </c>
    </row>
    <row r="3" spans="1:92" ht="36.75" customHeight="1">
      <c r="A3" s="211" t="s">
        <v>157</v>
      </c>
      <c r="B3" s="212"/>
      <c r="C3" s="213"/>
      <c r="D3" s="211" t="s">
        <v>120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3"/>
      <c r="AE3" s="211" t="s">
        <v>121</v>
      </c>
      <c r="AF3" s="212"/>
      <c r="AG3" s="212"/>
      <c r="AH3" s="212"/>
      <c r="AI3" s="212"/>
      <c r="AJ3" s="213"/>
      <c r="AK3" s="219" t="s">
        <v>122</v>
      </c>
      <c r="AL3" s="218"/>
      <c r="AM3" s="218"/>
      <c r="AN3" s="218"/>
      <c r="AO3" s="218"/>
      <c r="AP3" s="218"/>
      <c r="AQ3" s="218"/>
      <c r="AR3" s="218"/>
      <c r="AS3" s="219" t="s">
        <v>123</v>
      </c>
      <c r="AT3" s="218"/>
      <c r="AU3" s="218"/>
      <c r="AV3" s="218"/>
      <c r="AW3" s="218"/>
      <c r="AX3" s="218"/>
      <c r="AY3" s="218"/>
      <c r="AZ3" s="218"/>
      <c r="BA3" s="210" t="s">
        <v>124</v>
      </c>
      <c r="BB3" s="60"/>
      <c r="BC3" s="60"/>
      <c r="BD3" s="60"/>
      <c r="BE3" s="60"/>
      <c r="BF3" s="60"/>
      <c r="BG3" s="60"/>
      <c r="BH3" s="61"/>
      <c r="BI3" s="210" t="s">
        <v>125</v>
      </c>
      <c r="BJ3" s="60"/>
      <c r="BK3" s="60"/>
      <c r="BL3" s="60"/>
      <c r="BM3" s="60"/>
      <c r="BN3" s="60"/>
      <c r="BO3" s="60"/>
      <c r="BP3" s="61"/>
      <c r="BQ3" s="210" t="s">
        <v>146</v>
      </c>
      <c r="BR3" s="60"/>
      <c r="BS3" s="60"/>
      <c r="BT3" s="60"/>
      <c r="BU3" s="60"/>
      <c r="BV3" s="60"/>
      <c r="BW3" s="60"/>
      <c r="BX3" s="61"/>
      <c r="BY3" s="211" t="s">
        <v>147</v>
      </c>
      <c r="BZ3" s="212"/>
      <c r="CA3" s="212"/>
      <c r="CB3" s="212"/>
      <c r="CC3" s="212"/>
      <c r="CD3" s="212"/>
      <c r="CE3" s="212"/>
      <c r="CF3" s="213"/>
      <c r="CG3" s="211" t="s">
        <v>126</v>
      </c>
      <c r="CH3" s="212"/>
      <c r="CI3" s="212"/>
      <c r="CJ3" s="212"/>
      <c r="CK3" s="212"/>
      <c r="CL3" s="212"/>
      <c r="CM3" s="212"/>
      <c r="CN3" s="213"/>
    </row>
    <row r="4" spans="1:92" ht="52.5" customHeight="1">
      <c r="A4" s="214">
        <v>1</v>
      </c>
      <c r="B4" s="212"/>
      <c r="C4" s="213"/>
      <c r="D4" s="215" t="s">
        <v>127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7"/>
      <c r="AE4" s="214" t="s">
        <v>128</v>
      </c>
      <c r="AF4" s="212"/>
      <c r="AG4" s="212"/>
      <c r="AH4" s="212"/>
      <c r="AI4" s="212"/>
      <c r="AJ4" s="213"/>
      <c r="AK4" s="218">
        <v>1</v>
      </c>
      <c r="AL4" s="218"/>
      <c r="AM4" s="218"/>
      <c r="AN4" s="218"/>
      <c r="AO4" s="218"/>
      <c r="AP4" s="218"/>
      <c r="AQ4" s="218"/>
      <c r="AR4" s="218"/>
      <c r="AS4" s="218">
        <v>8</v>
      </c>
      <c r="AT4" s="218"/>
      <c r="AU4" s="218"/>
      <c r="AV4" s="218"/>
      <c r="AW4" s="218"/>
      <c r="AX4" s="218"/>
      <c r="AY4" s="218"/>
      <c r="AZ4" s="218"/>
      <c r="BA4" s="158"/>
      <c r="BB4" s="158"/>
      <c r="BC4" s="158"/>
      <c r="BD4" s="158"/>
      <c r="BE4" s="158"/>
      <c r="BF4" s="158"/>
      <c r="BG4" s="158"/>
      <c r="BH4" s="158"/>
      <c r="BI4" s="218">
        <v>27</v>
      </c>
      <c r="BJ4" s="218"/>
      <c r="BK4" s="218"/>
      <c r="BL4" s="218"/>
      <c r="BM4" s="218"/>
      <c r="BN4" s="218"/>
      <c r="BO4" s="218"/>
      <c r="BP4" s="218"/>
      <c r="BQ4" s="158"/>
      <c r="BR4" s="158"/>
      <c r="BS4" s="158"/>
      <c r="BT4" s="158"/>
      <c r="BU4" s="158"/>
      <c r="BV4" s="158"/>
      <c r="BW4" s="158"/>
      <c r="BX4" s="158"/>
      <c r="BY4" s="214"/>
      <c r="BZ4" s="212"/>
      <c r="CA4" s="212"/>
      <c r="CB4" s="212"/>
      <c r="CC4" s="212"/>
      <c r="CD4" s="212"/>
      <c r="CE4" s="212"/>
      <c r="CF4" s="213"/>
      <c r="CG4" s="214">
        <f>AK4+AS4+BA4+BI4+BQ4+BY4</f>
        <v>36</v>
      </c>
      <c r="CH4" s="212"/>
      <c r="CI4" s="212"/>
      <c r="CJ4" s="212"/>
      <c r="CK4" s="212"/>
      <c r="CL4" s="212"/>
      <c r="CM4" s="212"/>
      <c r="CN4" s="213"/>
    </row>
    <row r="5" spans="1:92" ht="56.25" customHeight="1">
      <c r="A5" s="214">
        <v>2</v>
      </c>
      <c r="B5" s="212"/>
      <c r="C5" s="213"/>
      <c r="D5" s="215" t="s">
        <v>129</v>
      </c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7"/>
      <c r="AE5" s="214" t="s">
        <v>128</v>
      </c>
      <c r="AF5" s="212"/>
      <c r="AG5" s="212"/>
      <c r="AH5" s="212"/>
      <c r="AI5" s="212"/>
      <c r="AJ5" s="213"/>
      <c r="AK5" s="218">
        <v>12</v>
      </c>
      <c r="AL5" s="218"/>
      <c r="AM5" s="218"/>
      <c r="AN5" s="218"/>
      <c r="AO5" s="218"/>
      <c r="AP5" s="218"/>
      <c r="AQ5" s="218"/>
      <c r="AR5" s="218"/>
      <c r="AS5" s="218">
        <v>12</v>
      </c>
      <c r="AT5" s="218"/>
      <c r="AU5" s="218"/>
      <c r="AV5" s="218"/>
      <c r="AW5" s="218"/>
      <c r="AX5" s="218"/>
      <c r="AY5" s="218"/>
      <c r="AZ5" s="218"/>
      <c r="BA5" s="158"/>
      <c r="BB5" s="158"/>
      <c r="BC5" s="158"/>
      <c r="BD5" s="158"/>
      <c r="BE5" s="158"/>
      <c r="BF5" s="158"/>
      <c r="BG5" s="158"/>
      <c r="BH5" s="158"/>
      <c r="BI5" s="218">
        <v>60</v>
      </c>
      <c r="BJ5" s="218"/>
      <c r="BK5" s="218"/>
      <c r="BL5" s="218"/>
      <c r="BM5" s="218"/>
      <c r="BN5" s="218"/>
      <c r="BO5" s="218"/>
      <c r="BP5" s="218"/>
      <c r="BQ5" s="158"/>
      <c r="BR5" s="158"/>
      <c r="BS5" s="158"/>
      <c r="BT5" s="158"/>
      <c r="BU5" s="158"/>
      <c r="BV5" s="158"/>
      <c r="BW5" s="158"/>
      <c r="BX5" s="158"/>
      <c r="BY5" s="214"/>
      <c r="BZ5" s="212"/>
      <c r="CA5" s="212"/>
      <c r="CB5" s="212"/>
      <c r="CC5" s="212"/>
      <c r="CD5" s="212"/>
      <c r="CE5" s="212"/>
      <c r="CF5" s="213"/>
      <c r="CG5" s="214">
        <f>AK5+AS5+BA5+BI5+BQ5+BY5</f>
        <v>84</v>
      </c>
      <c r="CH5" s="212"/>
      <c r="CI5" s="212"/>
      <c r="CJ5" s="212"/>
      <c r="CK5" s="212"/>
      <c r="CL5" s="212"/>
      <c r="CM5" s="212"/>
      <c r="CN5" s="213"/>
    </row>
    <row r="6" spans="1:92" ht="50.25" customHeight="1">
      <c r="A6" s="214">
        <v>3</v>
      </c>
      <c r="B6" s="212"/>
      <c r="C6" s="213"/>
      <c r="D6" s="221" t="s">
        <v>130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18" t="s">
        <v>131</v>
      </c>
      <c r="AF6" s="218"/>
      <c r="AG6" s="218"/>
      <c r="AH6" s="218"/>
      <c r="AI6" s="218"/>
      <c r="AJ6" s="218"/>
      <c r="AK6" s="218">
        <v>46247</v>
      </c>
      <c r="AL6" s="218"/>
      <c r="AM6" s="218"/>
      <c r="AN6" s="218"/>
      <c r="AO6" s="218"/>
      <c r="AP6" s="218"/>
      <c r="AQ6" s="218"/>
      <c r="AR6" s="218"/>
      <c r="AS6" s="218">
        <v>55776</v>
      </c>
      <c r="AT6" s="218"/>
      <c r="AU6" s="218"/>
      <c r="AV6" s="218"/>
      <c r="AW6" s="218"/>
      <c r="AX6" s="218"/>
      <c r="AY6" s="218"/>
      <c r="AZ6" s="218"/>
      <c r="BA6" s="158"/>
      <c r="BB6" s="158"/>
      <c r="BC6" s="158"/>
      <c r="BD6" s="158"/>
      <c r="BE6" s="158"/>
      <c r="BF6" s="158"/>
      <c r="BG6" s="158"/>
      <c r="BH6" s="158"/>
      <c r="BI6" s="218">
        <v>59353</v>
      </c>
      <c r="BJ6" s="218"/>
      <c r="BK6" s="218"/>
      <c r="BL6" s="218"/>
      <c r="BM6" s="218"/>
      <c r="BN6" s="218"/>
      <c r="BO6" s="218"/>
      <c r="BP6" s="218"/>
      <c r="BQ6" s="158"/>
      <c r="BR6" s="158"/>
      <c r="BS6" s="158"/>
      <c r="BT6" s="158"/>
      <c r="BU6" s="158"/>
      <c r="BV6" s="158"/>
      <c r="BW6" s="158"/>
      <c r="BX6" s="158"/>
      <c r="BY6" s="214"/>
      <c r="BZ6" s="212"/>
      <c r="CA6" s="212"/>
      <c r="CB6" s="212"/>
      <c r="CC6" s="212"/>
      <c r="CD6" s="212"/>
      <c r="CE6" s="212"/>
      <c r="CF6" s="213"/>
      <c r="CG6" s="220"/>
      <c r="CH6" s="220"/>
      <c r="CI6" s="220"/>
      <c r="CJ6" s="220"/>
      <c r="CK6" s="220"/>
      <c r="CL6" s="220"/>
      <c r="CM6" s="220"/>
      <c r="CN6" s="220"/>
    </row>
    <row r="7" spans="1:92" ht="70.5" customHeight="1" hidden="1">
      <c r="A7" s="214">
        <v>4</v>
      </c>
      <c r="B7" s="212"/>
      <c r="C7" s="213"/>
      <c r="D7" s="221" t="s">
        <v>132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18" t="s">
        <v>133</v>
      </c>
      <c r="AF7" s="218"/>
      <c r="AG7" s="218"/>
      <c r="AH7" s="218"/>
      <c r="AI7" s="218"/>
      <c r="AJ7" s="218"/>
      <c r="AK7" s="218">
        <v>1</v>
      </c>
      <c r="AL7" s="218"/>
      <c r="AM7" s="218"/>
      <c r="AN7" s="218"/>
      <c r="AO7" s="218"/>
      <c r="AP7" s="218"/>
      <c r="AQ7" s="218"/>
      <c r="AR7" s="218"/>
      <c r="AS7" s="218">
        <v>1</v>
      </c>
      <c r="AT7" s="218"/>
      <c r="AU7" s="218"/>
      <c r="AV7" s="218"/>
      <c r="AW7" s="218"/>
      <c r="AX7" s="218"/>
      <c r="AY7" s="218"/>
      <c r="AZ7" s="218"/>
      <c r="BA7" s="158"/>
      <c r="BB7" s="158"/>
      <c r="BC7" s="158"/>
      <c r="BD7" s="158"/>
      <c r="BE7" s="158"/>
      <c r="BF7" s="158"/>
      <c r="BG7" s="158"/>
      <c r="BH7" s="158"/>
      <c r="BI7" s="218">
        <v>1</v>
      </c>
      <c r="BJ7" s="218"/>
      <c r="BK7" s="218"/>
      <c r="BL7" s="218"/>
      <c r="BM7" s="218"/>
      <c r="BN7" s="218"/>
      <c r="BO7" s="218"/>
      <c r="BP7" s="218"/>
      <c r="BQ7" s="158">
        <v>1</v>
      </c>
      <c r="BR7" s="158"/>
      <c r="BS7" s="158"/>
      <c r="BT7" s="158"/>
      <c r="BU7" s="158"/>
      <c r="BV7" s="158"/>
      <c r="BW7" s="158"/>
      <c r="BX7" s="158"/>
      <c r="BY7" s="214"/>
      <c r="BZ7" s="212"/>
      <c r="CA7" s="212"/>
      <c r="CB7" s="212"/>
      <c r="CC7" s="212"/>
      <c r="CD7" s="212"/>
      <c r="CE7" s="212"/>
      <c r="CF7" s="213"/>
      <c r="CG7" s="220"/>
      <c r="CH7" s="220"/>
      <c r="CI7" s="220"/>
      <c r="CJ7" s="220"/>
      <c r="CK7" s="220"/>
      <c r="CL7" s="220"/>
      <c r="CM7" s="220"/>
      <c r="CN7" s="220"/>
    </row>
    <row r="8" spans="1:92" ht="46.5" customHeight="1">
      <c r="A8" s="214">
        <v>4</v>
      </c>
      <c r="B8" s="212"/>
      <c r="C8" s="213"/>
      <c r="D8" s="215" t="s">
        <v>134</v>
      </c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4"/>
      <c r="AE8" s="218" t="s">
        <v>131</v>
      </c>
      <c r="AF8" s="218"/>
      <c r="AG8" s="218"/>
      <c r="AH8" s="218"/>
      <c r="AI8" s="218"/>
      <c r="AJ8" s="218"/>
      <c r="AK8" s="218">
        <f>AK6*AK7*AK5</f>
        <v>554964</v>
      </c>
      <c r="AL8" s="218"/>
      <c r="AM8" s="218"/>
      <c r="AN8" s="218"/>
      <c r="AO8" s="218"/>
      <c r="AP8" s="218"/>
      <c r="AQ8" s="218"/>
      <c r="AR8" s="218"/>
      <c r="AS8" s="218">
        <f>AS6*AS7*AS5</f>
        <v>669312</v>
      </c>
      <c r="AT8" s="218"/>
      <c r="AU8" s="218"/>
      <c r="AV8" s="218"/>
      <c r="AW8" s="218"/>
      <c r="AX8" s="218"/>
      <c r="AY8" s="218"/>
      <c r="AZ8" s="218"/>
      <c r="BA8" s="218">
        <f>BA6*BA7*BA5</f>
        <v>0</v>
      </c>
      <c r="BB8" s="218"/>
      <c r="BC8" s="218"/>
      <c r="BD8" s="218"/>
      <c r="BE8" s="218"/>
      <c r="BF8" s="218"/>
      <c r="BG8" s="218"/>
      <c r="BH8" s="218"/>
      <c r="BI8" s="218">
        <f>BI6*BI7*BI5</f>
        <v>3561180</v>
      </c>
      <c r="BJ8" s="218"/>
      <c r="BK8" s="218"/>
      <c r="BL8" s="218"/>
      <c r="BM8" s="218"/>
      <c r="BN8" s="218"/>
      <c r="BO8" s="218"/>
      <c r="BP8" s="218"/>
      <c r="BQ8" s="218">
        <f>BQ6*BQ7*BQ5</f>
        <v>0</v>
      </c>
      <c r="BR8" s="218"/>
      <c r="BS8" s="218"/>
      <c r="BT8" s="218"/>
      <c r="BU8" s="218"/>
      <c r="BV8" s="218"/>
      <c r="BW8" s="218"/>
      <c r="BX8" s="218"/>
      <c r="BY8" s="218">
        <f>BY6*BY7*BY5</f>
        <v>0</v>
      </c>
      <c r="BZ8" s="218"/>
      <c r="CA8" s="218"/>
      <c r="CB8" s="218"/>
      <c r="CC8" s="218"/>
      <c r="CD8" s="218"/>
      <c r="CE8" s="218"/>
      <c r="CF8" s="218"/>
      <c r="CG8" s="225">
        <f>AK8+AS8+BA8+BI8+BQ8+BY8</f>
        <v>4785456</v>
      </c>
      <c r="CH8" s="225"/>
      <c r="CI8" s="225"/>
      <c r="CJ8" s="225"/>
      <c r="CK8" s="225"/>
      <c r="CL8" s="225"/>
      <c r="CM8" s="225"/>
      <c r="CN8" s="225"/>
    </row>
    <row r="9" spans="85:92" ht="28.5" customHeight="1">
      <c r="CG9" s="225">
        <f>(CG8-32690)/1.302</f>
        <v>3650357.910906298</v>
      </c>
      <c r="CH9" s="225"/>
      <c r="CI9" s="225"/>
      <c r="CJ9" s="225"/>
      <c r="CK9" s="225"/>
      <c r="CL9" s="225"/>
      <c r="CM9" s="225"/>
      <c r="CN9" s="225"/>
    </row>
    <row r="10" spans="85:92" ht="20.25" customHeight="1">
      <c r="CG10" s="20"/>
      <c r="CH10" s="20"/>
      <c r="CI10" s="20"/>
      <c r="CJ10" s="20"/>
      <c r="CK10" s="20"/>
      <c r="CL10" s="20"/>
      <c r="CM10" s="20"/>
      <c r="CN10" s="20"/>
    </row>
    <row r="11" spans="1:82" ht="15.75">
      <c r="A11" s="209" t="s">
        <v>154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BD11" s="209" t="s">
        <v>155</v>
      </c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</row>
    <row r="13" spans="1:82" ht="15.75">
      <c r="A13" s="209" t="s">
        <v>156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BD13" s="209" t="s">
        <v>153</v>
      </c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</row>
  </sheetData>
  <sheetProtection/>
  <mergeCells count="65">
    <mergeCell ref="CG9:CN9"/>
    <mergeCell ref="BA8:BH8"/>
    <mergeCell ref="BI8:BP8"/>
    <mergeCell ref="BQ8:BX8"/>
    <mergeCell ref="BY8:CF8"/>
    <mergeCell ref="CG8:CN8"/>
    <mergeCell ref="CG7:CN7"/>
    <mergeCell ref="BA7:BH7"/>
    <mergeCell ref="BI7:BP7"/>
    <mergeCell ref="BQ7:BX7"/>
    <mergeCell ref="BY7:CF7"/>
    <mergeCell ref="A8:C8"/>
    <mergeCell ref="D8:AD8"/>
    <mergeCell ref="AE8:AJ8"/>
    <mergeCell ref="AK8:AR8"/>
    <mergeCell ref="AS8:AZ8"/>
    <mergeCell ref="A7:C7"/>
    <mergeCell ref="D7:AD7"/>
    <mergeCell ref="AE7:AJ7"/>
    <mergeCell ref="AK7:AR7"/>
    <mergeCell ref="AS7:AZ7"/>
    <mergeCell ref="BQ6:BX6"/>
    <mergeCell ref="BY6:CF6"/>
    <mergeCell ref="CG6:CN6"/>
    <mergeCell ref="A6:C6"/>
    <mergeCell ref="D6:AD6"/>
    <mergeCell ref="AE6:AJ6"/>
    <mergeCell ref="AK6:AR6"/>
    <mergeCell ref="AS6:AZ6"/>
    <mergeCell ref="BA6:BH6"/>
    <mergeCell ref="BI6:BP6"/>
    <mergeCell ref="BA5:BH5"/>
    <mergeCell ref="BI5:BP5"/>
    <mergeCell ref="BQ5:BX5"/>
    <mergeCell ref="BY5:CF5"/>
    <mergeCell ref="CG5:CN5"/>
    <mergeCell ref="CG4:CN4"/>
    <mergeCell ref="BA4:BH4"/>
    <mergeCell ref="BI4:BP4"/>
    <mergeCell ref="BQ4:BX4"/>
    <mergeCell ref="BY4:CF4"/>
    <mergeCell ref="AS5:AZ5"/>
    <mergeCell ref="A4:C4"/>
    <mergeCell ref="D4:AD4"/>
    <mergeCell ref="AE4:AJ4"/>
    <mergeCell ref="AK4:AR4"/>
    <mergeCell ref="AS4:AZ4"/>
    <mergeCell ref="CG3:CN3"/>
    <mergeCell ref="A3:C3"/>
    <mergeCell ref="D3:AD3"/>
    <mergeCell ref="AE3:AJ3"/>
    <mergeCell ref="AK3:AR3"/>
    <mergeCell ref="AS3:AZ3"/>
    <mergeCell ref="BA3:BH3"/>
    <mergeCell ref="BI3:BP3"/>
    <mergeCell ref="A11:AT11"/>
    <mergeCell ref="A13:AT13"/>
    <mergeCell ref="BD11:CD11"/>
    <mergeCell ref="BD13:CD13"/>
    <mergeCell ref="BQ3:BX3"/>
    <mergeCell ref="BY3:CF3"/>
    <mergeCell ref="A5:C5"/>
    <mergeCell ref="D5:AD5"/>
    <mergeCell ref="AE5:AJ5"/>
    <mergeCell ref="AK5:AR5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Мотолыгина Наталья Михайловна</cp:lastModifiedBy>
  <cp:lastPrinted>2019-01-04T08:44:13Z</cp:lastPrinted>
  <dcterms:created xsi:type="dcterms:W3CDTF">2008-10-01T13:21:49Z</dcterms:created>
  <dcterms:modified xsi:type="dcterms:W3CDTF">2019-01-04T08:44:15Z</dcterms:modified>
  <cp:category/>
  <cp:version/>
  <cp:contentType/>
  <cp:contentStatus/>
</cp:coreProperties>
</file>